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<sst xmlns="http://schemas.openxmlformats.org/spreadsheetml/2006/main" count="123" uniqueCount="99">
  <si>
    <t>7coeur</t>
  </si>
  <si>
    <t>8coeur</t>
  </si>
  <si>
    <t>9coeur</t>
  </si>
  <si>
    <t>10coeur</t>
  </si>
  <si>
    <t>Vcoeur</t>
  </si>
  <si>
    <t>Dcoeur</t>
  </si>
  <si>
    <t>Rcoeur</t>
  </si>
  <si>
    <t>1coeur</t>
  </si>
  <si>
    <t>7pique</t>
  </si>
  <si>
    <t>8pique</t>
  </si>
  <si>
    <t>9pique</t>
  </si>
  <si>
    <t>10pique</t>
  </si>
  <si>
    <t>Vpique</t>
  </si>
  <si>
    <t>Dpique</t>
  </si>
  <si>
    <t>Rpique</t>
  </si>
  <si>
    <t>1pique</t>
  </si>
  <si>
    <t>1carreau</t>
  </si>
  <si>
    <t>7carreau</t>
  </si>
  <si>
    <t>8carreau</t>
  </si>
  <si>
    <t>9carreau</t>
  </si>
  <si>
    <t>10carreau</t>
  </si>
  <si>
    <t>Vcarreau</t>
  </si>
  <si>
    <t>Dcarreau</t>
  </si>
  <si>
    <t>Rcarreau</t>
  </si>
  <si>
    <t>7trefle</t>
  </si>
  <si>
    <t>8trefle</t>
  </si>
  <si>
    <t>9trefle</t>
  </si>
  <si>
    <t>10trefle</t>
  </si>
  <si>
    <t>Vtrefle</t>
  </si>
  <si>
    <t>Dtrefle</t>
  </si>
  <si>
    <t>Rtrefle</t>
  </si>
  <si>
    <t>1trefle</t>
  </si>
  <si>
    <t>Valeur de la main</t>
  </si>
  <si>
    <t>MAIN A LA BELLOTTE  8 CARTES</t>
  </si>
  <si>
    <t>N° CARTE</t>
  </si>
  <si>
    <t>CARTES</t>
  </si>
  <si>
    <t>v</t>
  </si>
  <si>
    <t>t</t>
  </si>
  <si>
    <t>x</t>
  </si>
  <si>
    <t>Nombre de fois</t>
  </si>
  <si>
    <t>main 1</t>
  </si>
  <si>
    <t>main 2</t>
  </si>
  <si>
    <t>main 3</t>
  </si>
  <si>
    <t>main 4</t>
  </si>
  <si>
    <t>main 5</t>
  </si>
  <si>
    <t>main 6</t>
  </si>
  <si>
    <t>main 7</t>
  </si>
  <si>
    <t>main 8</t>
  </si>
  <si>
    <t>main 9</t>
  </si>
  <si>
    <t>main 10</t>
  </si>
  <si>
    <t>POUR LA CLASSE</t>
  </si>
  <si>
    <t>Total fréquence /Nb élèves</t>
  </si>
  <si>
    <t>Co 7</t>
  </si>
  <si>
    <t>Ca 7</t>
  </si>
  <si>
    <t>Co 8</t>
  </si>
  <si>
    <t>Ca 8</t>
  </si>
  <si>
    <t>Co 9</t>
  </si>
  <si>
    <t>Ca 9</t>
  </si>
  <si>
    <t>Co 10</t>
  </si>
  <si>
    <t>Ca 10</t>
  </si>
  <si>
    <t>VALET</t>
  </si>
  <si>
    <t>Co V</t>
  </si>
  <si>
    <t>Ca V</t>
  </si>
  <si>
    <t>DAME</t>
  </si>
  <si>
    <t>Co D</t>
  </si>
  <si>
    <t>Ca D</t>
  </si>
  <si>
    <t>ROI</t>
  </si>
  <si>
    <t>Co R</t>
  </si>
  <si>
    <t>Ca R</t>
  </si>
  <si>
    <t>Tr 1</t>
  </si>
  <si>
    <t>Pi 1</t>
  </si>
  <si>
    <t>Tr 7</t>
  </si>
  <si>
    <t>Pi 7</t>
  </si>
  <si>
    <t>Tr 8</t>
  </si>
  <si>
    <t>Pi 8</t>
  </si>
  <si>
    <t>Tr 9</t>
  </si>
  <si>
    <t>Pi 9</t>
  </si>
  <si>
    <t>Tr 10</t>
  </si>
  <si>
    <t>Pi 10</t>
  </si>
  <si>
    <t>Tr V</t>
  </si>
  <si>
    <t>Pi V</t>
  </si>
  <si>
    <t>Tr D</t>
  </si>
  <si>
    <t>Pi D</t>
  </si>
  <si>
    <t>Tr R</t>
  </si>
  <si>
    <t>Pi R</t>
  </si>
  <si>
    <t>AS</t>
  </si>
  <si>
    <t xml:space="preserve">Co 1   </t>
  </si>
  <si>
    <t>Ca 1</t>
  </si>
  <si>
    <t xml:space="preserve">                          Avoir au moins  3 atouts de Pique</t>
  </si>
  <si>
    <t xml:space="preserve">               Avoir au moins 2 AS</t>
  </si>
  <si>
    <t>Fréquence</t>
  </si>
  <si>
    <t>Frequence</t>
  </si>
  <si>
    <t>Y</t>
  </si>
  <si>
    <t xml:space="preserve">                   Avoir que des Trèfles</t>
  </si>
  <si>
    <t xml:space="preserve">          </t>
  </si>
  <si>
    <t>Question 1 :   Avoir au moins  3 atouts de Pique</t>
  </si>
  <si>
    <t xml:space="preserve">Question 2 :    Avoir l' AS d'atout ( cœur) et un autre AS </t>
  </si>
  <si>
    <t>Question 3 :   Avoir que des Trèfles</t>
  </si>
  <si>
    <t xml:space="preserve"> Fréquences des 30 élèves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</si>
</sst>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5">
    <font>
      <sz val="10"/>
      <name val="Arial"/>
      <family val="0"/>
    </font>
    <font>
      <sz val="16"/>
      <name val="Arial"/>
      <family val="2"/>
    </font>
    <font>
      <sz val="8"/>
      <name val="Arial"/>
      <family val="0"/>
    </font>
    <font>
      <sz val="20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28"/>
      <name val="Bookshelf Symbol 7"/>
      <family val="0"/>
    </font>
    <font>
      <sz val="10"/>
      <color indexed="10"/>
      <name val="Arial"/>
      <family val="0"/>
    </font>
    <font>
      <sz val="2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color indexed="10"/>
      <name val="Webdings"/>
      <family val="1"/>
    </font>
    <font>
      <sz val="36"/>
      <name val="Wingdings"/>
      <family val="0"/>
    </font>
    <font>
      <sz val="36"/>
      <color indexed="10"/>
      <name val="Wingdings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6" fillId="0" borderId="9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/>
    </xf>
    <xf numFmtId="0" fontId="0" fillId="0" borderId="9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 horizontal="left"/>
    </xf>
    <xf numFmtId="0" fontId="0" fillId="0" borderId="18" xfId="0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8" fillId="0" borderId="2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22" xfId="0" applyNumberFormat="1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3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AC62"/>
  <sheetViews>
    <sheetView tabSelected="1" workbookViewId="0" topLeftCell="L12">
      <selection activeCell="R18" sqref="R18"/>
    </sheetView>
  </sheetViews>
  <sheetFormatPr defaultColWidth="11.421875" defaultRowHeight="12.75"/>
  <cols>
    <col min="1" max="1" width="0" style="0" hidden="1" customWidth="1"/>
    <col min="2" max="2" width="5.140625" style="2" hidden="1" customWidth="1"/>
    <col min="3" max="3" width="4.28125" style="0" hidden="1" customWidth="1"/>
    <col min="4" max="4" width="4.140625" style="0" hidden="1" customWidth="1"/>
    <col min="5" max="5" width="5.00390625" style="0" hidden="1" customWidth="1"/>
    <col min="6" max="6" width="6.28125" style="0" hidden="1" customWidth="1"/>
    <col min="7" max="7" width="3.421875" style="0" hidden="1" customWidth="1"/>
    <col min="8" max="8" width="2.7109375" style="0" hidden="1" customWidth="1"/>
    <col min="9" max="9" width="3.57421875" style="0" hidden="1" customWidth="1"/>
    <col min="10" max="10" width="5.140625" style="0" hidden="1" customWidth="1"/>
    <col min="11" max="11" width="5.8515625" style="0" hidden="1" customWidth="1"/>
    <col min="14" max="14" width="18.00390625" style="0" bestFit="1" customWidth="1"/>
    <col min="15" max="15" width="16.421875" style="0" customWidth="1"/>
    <col min="16" max="17" width="14.8515625" style="0" customWidth="1"/>
    <col min="18" max="18" width="14.28125" style="0" customWidth="1"/>
    <col min="19" max="19" width="13.57421875" style="0" customWidth="1"/>
    <col min="20" max="20" width="13.421875" style="0" customWidth="1"/>
    <col min="21" max="21" width="15.421875" style="0" customWidth="1"/>
    <col min="24" max="24" width="15.28125" style="0" customWidth="1"/>
    <col min="25" max="25" width="6.00390625" style="0" hidden="1" customWidth="1"/>
    <col min="26" max="26" width="10.7109375" style="0" hidden="1" customWidth="1"/>
    <col min="27" max="27" width="8.140625" style="0" hidden="1" customWidth="1"/>
    <col min="28" max="28" width="9.28125" style="0" hidden="1" customWidth="1"/>
    <col min="29" max="29" width="10.8515625" style="0" hidden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11" spans="1:11" ht="12.75">
      <c r="A11" t="s">
        <v>16</v>
      </c>
      <c r="B11" s="2">
        <v>2</v>
      </c>
      <c r="C11">
        <f aca="true" ca="1" t="shared" si="0" ref="C11:C18">INT(RAND()*32)+1</f>
        <v>5</v>
      </c>
      <c r="E11">
        <f>I11</f>
        <v>31</v>
      </c>
      <c r="H11">
        <f>RANK(C11,$C$11:$C$18,0)</f>
        <v>6</v>
      </c>
      <c r="I11">
        <f>INDEX($C$11:$C$18,MATCH(K11,$J$11:$J$18,0),1)</f>
        <v>31</v>
      </c>
      <c r="J11">
        <f>H11</f>
        <v>6</v>
      </c>
      <c r="K11">
        <v>1</v>
      </c>
    </row>
    <row r="12" spans="3:11" ht="13.5" thickBot="1">
      <c r="C12">
        <f ca="1" t="shared" si="0"/>
        <v>5</v>
      </c>
      <c r="D12">
        <f>COUNTIF($I$11:I11,I12)</f>
        <v>0</v>
      </c>
      <c r="E12">
        <f>IF(COUNTIF($E$11:E11,I12)=0,I12,IF(I12&lt;&gt;COUNTIF($E$11:E11,I12),I12-SUM($D$12:D12),I12+1))</f>
        <v>15</v>
      </c>
      <c r="H12">
        <f aca="true" t="shared" si="1" ref="H12:H18">RANK(C12,$C$11:$C$18,0)</f>
        <v>6</v>
      </c>
      <c r="I12">
        <f aca="true" t="shared" si="2" ref="I12:I18">INDEX($C$11:$C$18,MATCH(K12,$J$11:$J$18,0),1)</f>
        <v>15</v>
      </c>
      <c r="J12">
        <f>IF(COUNTIF($H$11:$H$18,H12)=1,H12,H12+COUNTIF($H$11:H11,H12))</f>
        <v>7</v>
      </c>
      <c r="K12">
        <v>2</v>
      </c>
    </row>
    <row r="13" spans="3:23" ht="26.25" thickBot="1">
      <c r="C13">
        <f ca="1" t="shared" si="0"/>
        <v>2</v>
      </c>
      <c r="D13">
        <f>COUNTIF($I$11:I12,I13)</f>
        <v>0</v>
      </c>
      <c r="E13">
        <f>IF(COUNTIF($E$11:E12,I13)=0,I13,IF(I13&lt;&gt;COUNTIF($E$11:E12,I13),I13-SUM($D$12:D13),I13+1))</f>
        <v>14</v>
      </c>
      <c r="H13">
        <f t="shared" si="1"/>
        <v>8</v>
      </c>
      <c r="I13">
        <f t="shared" si="2"/>
        <v>14</v>
      </c>
      <c r="J13">
        <f>IF(COUNTIF($H$11:$H$18,H13)=1,H13,H13+COUNTIF($H$11:H12,H13))</f>
        <v>8</v>
      </c>
      <c r="K13">
        <v>3</v>
      </c>
      <c r="M13" s="3" t="s">
        <v>33</v>
      </c>
      <c r="N13" s="4"/>
      <c r="O13" s="5"/>
      <c r="P13" s="6"/>
      <c r="Q13" s="6"/>
      <c r="R13" s="6"/>
      <c r="S13" s="6"/>
      <c r="T13" s="6"/>
      <c r="U13" s="7"/>
      <c r="V13" s="40"/>
      <c r="W13" s="40"/>
    </row>
    <row r="14" spans="3:23" ht="18.75" customHeight="1" thickBot="1">
      <c r="C14">
        <f ca="1" t="shared" si="0"/>
        <v>14</v>
      </c>
      <c r="D14">
        <f>COUNTIF($I$11:I13,I14)</f>
        <v>1</v>
      </c>
      <c r="E14">
        <f>IF(COUNTIF($E$11:E13,I14)=0,I14,IF(I14&lt;&gt;COUNTIF($E$11:E13,I14),I14-SUM($D$12:D14),I14+1))</f>
        <v>13</v>
      </c>
      <c r="H14">
        <f t="shared" si="1"/>
        <v>3</v>
      </c>
      <c r="I14">
        <f t="shared" si="2"/>
        <v>14</v>
      </c>
      <c r="J14">
        <f>IF(COUNTIF($H$11:$H$18,H14)=1,H14,H14+COUNTIF($H$11:H13,H14))</f>
        <v>3</v>
      </c>
      <c r="K14">
        <v>4</v>
      </c>
      <c r="M14" s="21" t="s">
        <v>34</v>
      </c>
      <c r="N14" s="62">
        <f>E11</f>
        <v>31</v>
      </c>
      <c r="O14" s="62">
        <f>E12</f>
        <v>15</v>
      </c>
      <c r="P14" s="62">
        <f>E13</f>
        <v>14</v>
      </c>
      <c r="Q14" s="62">
        <f>E14</f>
        <v>13</v>
      </c>
      <c r="R14" s="62">
        <f>E15</f>
        <v>11</v>
      </c>
      <c r="S14" s="62">
        <f>E16</f>
        <v>5</v>
      </c>
      <c r="T14" s="62">
        <f>E17</f>
        <v>1</v>
      </c>
      <c r="U14" s="63">
        <f>E18</f>
        <v>2</v>
      </c>
      <c r="V14" s="40"/>
      <c r="W14" s="40"/>
    </row>
    <row r="15" spans="3:23" ht="15.75" thickBot="1">
      <c r="C15">
        <f ca="1" t="shared" si="0"/>
        <v>31</v>
      </c>
      <c r="D15">
        <f>COUNTIF($I$11:I14,I15)</f>
        <v>2</v>
      </c>
      <c r="E15">
        <f>IF(COUNTIF($E$11:E14,I15)=0,I15,IF(I15&lt;&gt;COUNTIF($E$11:E14,I15),I15-SUM($D$12:D15),I15+1))</f>
        <v>11</v>
      </c>
      <c r="H15">
        <f t="shared" si="1"/>
        <v>1</v>
      </c>
      <c r="I15">
        <f t="shared" si="2"/>
        <v>14</v>
      </c>
      <c r="J15">
        <f>IF(COUNTIF($H$11:$H$18,H15)=1,H15,H15+COUNTIF($H$11:H14,H15))</f>
        <v>1</v>
      </c>
      <c r="K15">
        <v>5</v>
      </c>
      <c r="M15" s="15"/>
      <c r="N15" s="64"/>
      <c r="O15" s="64"/>
      <c r="P15" s="64"/>
      <c r="Q15" s="64"/>
      <c r="R15" s="65"/>
      <c r="S15" s="64"/>
      <c r="T15" s="66"/>
      <c r="U15" s="67"/>
      <c r="V15" s="40"/>
      <c r="W15" s="40"/>
    </row>
    <row r="16" spans="3:23" ht="18.75" thickBot="1">
      <c r="C16">
        <f ca="1" t="shared" si="0"/>
        <v>14</v>
      </c>
      <c r="D16">
        <f>COUNTIF($I$11:I15,I16)</f>
        <v>0</v>
      </c>
      <c r="E16">
        <f>IF(COUNTIF($E$11:E15,I16)=0,I16,IF(I16&lt;&gt;COUNTIF($E$11:E15,I16),I16-SUM($D$12:D16),I16+1))</f>
        <v>5</v>
      </c>
      <c r="H16">
        <f t="shared" si="1"/>
        <v>3</v>
      </c>
      <c r="I16">
        <f t="shared" si="2"/>
        <v>5</v>
      </c>
      <c r="J16">
        <f>IF(COUNTIF($H$11:$H$18,H16)=1,H16,H16+COUNTIF($H$11:H15,H16))</f>
        <v>4</v>
      </c>
      <c r="K16">
        <v>6</v>
      </c>
      <c r="M16" s="12" t="s">
        <v>35</v>
      </c>
      <c r="N16" s="6"/>
      <c r="O16" s="6"/>
      <c r="P16" s="6"/>
      <c r="Q16" s="6"/>
      <c r="R16" s="6"/>
      <c r="S16" s="6"/>
      <c r="T16" s="6"/>
      <c r="U16" s="7"/>
      <c r="V16" s="40"/>
      <c r="W16" s="40"/>
    </row>
    <row r="17" spans="1:23" ht="45" thickBot="1">
      <c r="A17" t="s">
        <v>17</v>
      </c>
      <c r="B17" s="2">
        <v>9</v>
      </c>
      <c r="C17">
        <f ca="1" t="shared" si="0"/>
        <v>15</v>
      </c>
      <c r="D17">
        <f>COUNTIF($I$11:I16,I17)</f>
        <v>1</v>
      </c>
      <c r="E17">
        <f>IF(COUNTIF($E$11:E16,I17)=0,I17,IF(I17&lt;&gt;COUNTIF($E$11:E16,I17),I17-SUM($D$12:D17),I17+1))</f>
        <v>1</v>
      </c>
      <c r="H17">
        <f t="shared" si="1"/>
        <v>2</v>
      </c>
      <c r="I17">
        <f t="shared" si="2"/>
        <v>5</v>
      </c>
      <c r="J17">
        <f>IF(COUNTIF($H$11:$H$18,H17)=1,H17,H17+COUNTIF($H$11:H16,H17))</f>
        <v>2</v>
      </c>
      <c r="K17">
        <v>7</v>
      </c>
      <c r="M17" s="68" t="s">
        <v>92</v>
      </c>
      <c r="N17" s="51" t="str">
        <f>IF($N14-$Z18=0,$Y18,IF($N14-$Z19=0,$Y19,IF($N14-$Z20=0,$Y20,IF($N14-$Z21=0,$Y21,IF($N14-$Z22=0,$Y22,IF($N14-$Z23=0,$Y23,IF($N14-$Z24=0,$Y24,IF($N14-$Z25=0,$Y25," "))))))))</f>
        <v>VALET</v>
      </c>
      <c r="O17" s="52" t="str">
        <f>IF($O14-$Z18=0,$Y18,IF($O14-$Z19=0,$Y19,IF($O14-$Z20=0,$Y20,IF($O14-$Z21=0,$Y21,IF($O14-$Z22=0,$Y22,IF($O14-$Z23=0,$Y23,IF($O14-$Z24=0,$Y24,IF($O14-$Z25=0,$Y25," "))))))))</f>
        <v> </v>
      </c>
      <c r="P17" s="51" t="str">
        <f>IF($P14-$Z18=0,$Y18,IF($P14-$Z19=0,$Y19,IF($P14-$Z20=0,$Y20,IF($P14-$Z21=0,$Y21,IF($P14-$Z22=0,$Y22,IF($P14-$Z23=0,$Y23,IF($P14-$Z24=0,$Y24,IF($P14-$Z25=0,$Y25," "))))))))</f>
        <v> </v>
      </c>
      <c r="Q17" s="52" t="str">
        <f>IF($Q14-$Z18=0,$Y18,IF($Q14-$Z19=0,$Y19,IF($Q14-$Z20=0,$Y20,IF($Q14-$Z21=0,$Y21,IF($Q14-$Z22=0,$Y22,IF($Q14-$Z23=0,$Y23,IF($Q14-$Z24=0,$Y24,IF($Q14-$Z25=0,$Y25," "))))))))</f>
        <v> </v>
      </c>
      <c r="R17" s="51" t="str">
        <f>IF($R14-$Z18=0,$Y18,IF($R14-$Z19=0,$Y19,IF($R14-$Z20=0,$Y20,IF($R14-$Z21=0,$Y21,IF($R14-$Z22=0,$Y22,IF($R14-$Z23=0,$Y23,IF($R14-$Z24=0,$Y24,IF($R14-$Z25=0,$Y25," "))))))))</f>
        <v> </v>
      </c>
      <c r="S17" s="52" t="str">
        <f>IF($S14-$Z18=0,$Y18,IF($S14-$Z19=0,$Y19,IF($S14-$Z20=0,$Y20,IF($S14-$Z21=0,$Y21,IF($S14-$Z22=0,$Y22,IF($S14-$Z23=0,$Y23,IF($S14-$Z24=0,$Y24,IF($S14-$Z25=0,$Y25," "))))))))</f>
        <v> </v>
      </c>
      <c r="T17" s="51" t="str">
        <f>IF($T14-$Z18=0,$Y18,IF($T14-$Z19=0,$Y19,IF($T14-$Z20=0,$Y20,IF($T14-$Z21=0,$Y21,IF($T14-$Z22=0,$Y22,IF($T14-$Z23=0,$Y23,IF($T14-$Z24=0,$Y24,IF($T14-$Z25=0,$Y25," "))))))))</f>
        <v> </v>
      </c>
      <c r="U17" s="51" t="str">
        <f>IF($U14-$Z18=0,$Y18,IF($U14-$Z19=0,$Y19,IF($U14-$Z20=0,$Y20,IF($U14-$Z21=0,$Y21,IF($U14-$Z22=0,$Y22,IF($U14-$Z23=0,$Y23,IF($U14-$Z24=0,$Y24,IF($U14-$Z25=0,$Y25," "))))))))</f>
        <v> </v>
      </c>
      <c r="V17" s="40"/>
      <c r="W17" s="40"/>
    </row>
    <row r="18" spans="1:29" ht="45" thickBot="1">
      <c r="A18" t="s">
        <v>18</v>
      </c>
      <c r="B18" s="2">
        <v>22</v>
      </c>
      <c r="C18">
        <f ca="1" t="shared" si="0"/>
        <v>14</v>
      </c>
      <c r="D18">
        <f>COUNTIF($I$11:I17,I18)</f>
        <v>0</v>
      </c>
      <c r="E18">
        <f>IF(COUNTIF($E$11:E17,I18)=0,I18,IF(I18&lt;&gt;COUNTIF($E$11:E17,I18),I18-SUM($D$12:D18),I18+1))</f>
        <v>2</v>
      </c>
      <c r="H18">
        <f t="shared" si="1"/>
        <v>3</v>
      </c>
      <c r="I18">
        <f t="shared" si="2"/>
        <v>2</v>
      </c>
      <c r="J18">
        <f>IF(COUNTIF($H$11:$H$18,H18)=1,H18,H18+COUNTIF($H$11:H17,H18))</f>
        <v>5</v>
      </c>
      <c r="K18">
        <v>8</v>
      </c>
      <c r="M18" s="69" t="s">
        <v>36</v>
      </c>
      <c r="N18" s="54" t="str">
        <f>IF($N14-$Z26=0,$Y18,IF($N14-$Z27=0,$Y19,IF($N14-$Z28=0,$Y20,IF($N14-$Z29=0,$Y21,IF($N14-$Z30=0,$Y22,IF($N14-$Z31=0,$Y23,IF($N14-$Z32=0,$Y24,IF($N14-$Z33=0,$Y25," "))))))))</f>
        <v> </v>
      </c>
      <c r="O18" s="55" t="str">
        <f>IF($O14-$Z26=0,$Y18,IF($O14-$Z27=0,$Y19,IF($O14-$Z28=0,$Y20,IF($O14-$Z29=0,$Y21,IF($O14-$Z30=0,$Y22,IF($O14-$Z31=0,$Y23,IF($O14-$Z32=0,$Y24,IF($O14-$Z33=0,$Y25," "))))))))</f>
        <v> </v>
      </c>
      <c r="P18" s="54" t="str">
        <f>IF($P14-$Z26=0,$Y18,IF($P14-$Z27=0,$Y19,IF($P14-$Z28=0,$Y20,IF($P14-$Z29=0,$Y21,IF($P14-$Z30=0,$Y22,IF($P14-$Z31=0,$Y23,IF($P14-$Z32=0,$Y24,IF($P14-$Z33=0,$Y25," "))))))))</f>
        <v> </v>
      </c>
      <c r="Q18" s="55" t="str">
        <f>IF($Q14-$Z26=0,$Y18,IF($Q14-$Z27=0,$Y19,IF($Q14-$Z28=0,$Y20,IF($Q14-$Z29=0,$Y21,IF($Q14-$Z30=0,$Y22,IF($Q14-$Z31=0,$Y23,IF($Q14-$Z32=0,$Y24,IF($Q14-$Z33=0,$Y25," "))))))))</f>
        <v> </v>
      </c>
      <c r="R18" s="54" t="str">
        <f>IF($R14-$Z26=0,$Y18,IF($R14-$Z27=0,$Y19,IF($R14-$Z28=0,$Y20,IF($R14-$Z29=0,$Y21,IF($R14-$Z30=0,$Y22,IF($R14-$Z31=0,$Y23,IF($R14-$Z32=0,$Y24,IF($R14-$Z33=0,$Y25," "))))))))</f>
        <v>DAME</v>
      </c>
      <c r="S18" s="55" t="str">
        <f>IF($S14-$Z26=0,$Y18,IF($S14-$Z27=0,$Y19,IF($S14-$Z28=0,$Y20,IF($S14-$Z29=0,$Y21,IF($S14-$Z30=0,$Y22,IF($S14-$Z31=0,$Y23,IF($S14-$Z32=0,$Y24,IF($S14-$Z33=0,$Y25," "))))))))</f>
        <v>VALET</v>
      </c>
      <c r="T18" s="54" t="str">
        <f>IF($T14-$Z26=0,$Y18,IF($T14-$Z27=0,$Y19,IF($T14-$Z28=0,$Y20,IF($T14-$Z29=0,$Y21,IF($T14-$Z30=0,$Y22,IF($T14-$Z31=0,$Y23,IF($T14-$Z32=0,$Y24,IF($T14-$Z33=0,$Y25," "))))))))</f>
        <v> </v>
      </c>
      <c r="U18" s="56" t="str">
        <f>IF($U14-$Z26=0,$Y18,IF($U14-$Z27=0,$Y19,IF($U14-$Z28=0,$Y20,IF($U14-$Z29=0,$Y21,IF($U14-$Z30=0,$Y22,IF($U14-$Z31=0,$Y23,IF($U14-$Z32=0,$Y24,IF($U14-$Z33=0,$Y25," "))))))))</f>
        <v> </v>
      </c>
      <c r="V18" s="10"/>
      <c r="W18" s="10"/>
      <c r="Y18" s="48" t="s">
        <v>85</v>
      </c>
      <c r="Z18" s="48">
        <v>23</v>
      </c>
      <c r="AA18" s="50" t="s">
        <v>86</v>
      </c>
      <c r="AB18" s="48">
        <v>2</v>
      </c>
      <c r="AC18" s="50" t="s">
        <v>87</v>
      </c>
    </row>
    <row r="19" spans="1:29" ht="45" thickBot="1">
      <c r="A19" t="s">
        <v>19</v>
      </c>
      <c r="B19" s="2">
        <v>3</v>
      </c>
      <c r="M19" s="70" t="s">
        <v>37</v>
      </c>
      <c r="N19" s="51" t="str">
        <f>IF($N14-$AB18=0,$Y18,IF($N14-$AB19=0,$Y19,IF($N14-$AB20=0,$Y20,IF($N14-$AB21=0,$Y21,IF($N14-$AB22=0,$Y22,IF($N14-$AB23=0,$Y23,IF($N14-$AB24=0,$Y24,IF($N14-$AB25=0,$Y25," "))))))))</f>
        <v> </v>
      </c>
      <c r="O19" s="52" t="str">
        <f>IF($O14-$AB18=0,$Y18,IF($O14-$AB19=0,$Y19,IF($O14-$AB20=0,$Y20,IF($O14-$AB21=0,$Y21,IF($O14-$AB22=0,$Y22,IF($O14-$AB23=0,$Y23,IF($O14-$AB24=0,$Y24,IF($O14-$AB25=0,$Y25," "))))))))</f>
        <v> </v>
      </c>
      <c r="P19" s="51" t="str">
        <f>IF($P14-$AB18=0,$Y18,IF($P14-$AB19=0,$Y19,IF($P14-$AB20=0,$Y20,IF($P14-$AB21=0,$Y21,IF($P14-$AB22=0,$Y22,IF($P14-$AB23=0,$Y23,IF($P14-$AB24=0,$Y24,IF($P14-$AB25=0,$Y25," "))))))))</f>
        <v>DAME</v>
      </c>
      <c r="Q19" s="52" t="str">
        <f>IF($Q14-$AB18=0,$Y18,IF($Q14-$AB19=0,$Y19,IF($Q14-$AB20=0,$Y20,IF($Q14-$AB21=0,$Y21,IF($Q14-$AB22=0,$Y22,IF($Q14-$AB23=0,$Y23,IF($Q14-$AB24=0,$Y24,IF($Q14-$AB25=0,$Y25," "))))))))</f>
        <v> </v>
      </c>
      <c r="R19" s="51" t="str">
        <f>IF($R14-$AB18=0,$Y18,IF($R14-$AB19=0,$Y19,IF($R14-$AB20=0,$Y20,IF($R14-$AB21=0,$Y21,IF($R14-$AB22=0,$Y22,IF($R14-$AB23=0,$Y23,IF($R14-$AB24=0,$Y24,IF($R14-$AB25=0,$Y25," "))))))))</f>
        <v> </v>
      </c>
      <c r="S19" s="52" t="str">
        <f>IF($S14-$AB18=0,$Y18,IF($S14-$AB19=0,$Y19,IF($S14-$AB20=0,$Y20,IF($S14-$AB21=0,$Y21,IF($S14-$AB22=0,$Y22,IF($S14-$AB23=0,$Y23,IF($S14-$AB24=0,$Y24,IF($S14-$AB25=0,$Y25," "))))))))</f>
        <v> </v>
      </c>
      <c r="T19" s="51" t="str">
        <f>IF($T14-$AB18=0,$Y18,IF($T14-$AB19=0,$Y19,IF($T14-$AB20=0,$Y20,IF($T14-$AB21=0,$Y21,IF($T14-$AB22=0,$Y22,IF($T14-$AB23=0,$Y23,IF($T14-$AB24=0,$Y24,IF($T14-$AB25=0,$Y25," "))))))))</f>
        <v> </v>
      </c>
      <c r="U19" s="53" t="str">
        <f>IF($U14-$AB18=0,$Y18,IF($U14-$AB19=0,$Y19,IF($U14-$AB20=0,$Y20,IF($U14-$AB21=0,$Y21,IF($U14-$AB22=0,$Y22,IF($U14-$AB23=0,$Y23,IF($U14-$AB24=0,$Y24,IF($U14-$AB25=0,$Y25," "))))))))</f>
        <v>AS</v>
      </c>
      <c r="V19" s="10"/>
      <c r="W19" s="10"/>
      <c r="Y19" s="49">
        <v>7</v>
      </c>
      <c r="Z19" s="10">
        <v>4</v>
      </c>
      <c r="AA19" s="38" t="s">
        <v>52</v>
      </c>
      <c r="AB19" s="10">
        <v>9</v>
      </c>
      <c r="AC19" s="39" t="s">
        <v>53</v>
      </c>
    </row>
    <row r="20" spans="1:29" ht="33.75" thickBot="1">
      <c r="A20" t="s">
        <v>20</v>
      </c>
      <c r="B20" s="2">
        <v>17</v>
      </c>
      <c r="M20" s="13" t="s">
        <v>38</v>
      </c>
      <c r="N20" s="57" t="str">
        <f>IF($N14-$AB26=0,$Y18,IF($N14-$AB27=0,$Y19,IF($N14-$AB28=0,$Y20,IF($N14-$AB29=0,$Y21,IF($N14-$AB30=0,$Y22,IF($N14-$AB31=0,$Y23,IF($N14-$AB32=0,$Y24,IF($N14-$AB33=0,$Y25," "))))))))</f>
        <v> </v>
      </c>
      <c r="O20" s="58" t="str">
        <f>IF($O14-$AB26=0,$Y18,IF($O14-$AB27=0,$Y19,IF($O14-$AB28=0,$Y20,IF($O14-$AB29=0,$Y21,IF($O14-$AB30=0,$Y22,IF($O14-$AB31=0,$Y23,IF($O14-$AB32=0,$Y24,IF($O14-$AB33=0,$Y25," "))))))))</f>
        <v>DAME</v>
      </c>
      <c r="P20" s="57" t="str">
        <f>IF($P14-$AB26=0,$Y18,IF($P14-$AB27=0,$Y19,IF($P14-$AB28=0,$Y20,IF($P14-$AB29=0,$Y21,IF($P14-$AB30=0,$Y22,IF($P14-$AB31=0,$Y23,IF($P14-$AB32=0,$Y24,IF($P14-$AB33=0,$Y25," "))))))))</f>
        <v> </v>
      </c>
      <c r="Q20" s="58" t="str">
        <f>IF($Q14-$AB26=0,$Y18,IF($Q14-$AB27=0,$Y19,IF($Q14-$AB28=0,$Y20,IF($Q14-$AB29=0,$Y21,IF($Q14-$AB30=0,$Y22,IF($Q14-$AB31=0,$Y23,IF($Q14-$AB32=0,$Y24,IF($Q14-$AB33=0,$Y25," "))))))))</f>
        <v>VALET</v>
      </c>
      <c r="R20" s="57" t="str">
        <f>IF($R14-$AB26=0,$Y18,IF($R14-$AB27=0,$Y19,IF($R14-$AB28=0,$Y20,IF($R14-$AB29=0,$Y21,IF($R14-$AB30=0,$Y22,IF($R14-$AB31=0,$Y23,IF($R14-$AB32=0,$Y24,IF($R14-$AB33=0,$Y25," "))))))))</f>
        <v> </v>
      </c>
      <c r="S20" s="58" t="str">
        <f>IF($S14-$AB26=0,$Y18,IF($S14-$AB27=0,$Y19,IF($S14-$AB28=0,$Y20,IF($S14-$AB29=0,$Y21,IF($S14-$AB30=0,$Y22,IF($S14-$AB31=0,$Y23,IF($S14-$AB32=0,$Y24,IF($S14-$AB33=0,$Y25," "))))))))</f>
        <v> </v>
      </c>
      <c r="T20" s="57">
        <f>IF($T14-$AB26=0,$Y18,IF($T14-$AB27=0,$Y19,IF($T14-$AB28=0,$Y20,IF($T14-$AB29=0,$Y21,IF($T14-$AB30=0,$Y22,IF($T14-$AB31=0,$Y23,IF($T14-$AB32=0,$Y24,IF($T14-$AB33=0,$Y25," "))))))))</f>
        <v>7</v>
      </c>
      <c r="U20" s="59" t="str">
        <f>IF($U14-$AB26=0,$Y18,IF($U14-$AB27=0,$Y19,IF($U14-$AB28=0,$Y20,IF($U14-$AB29=0,$Y21,IF($U14-$AB30=0,$Y22,IF($U14-$AB31=0,$Y23,IF($U14-$AB32=0,$Y24,IF($U14-$AB33=0,$Y25," "))))))))</f>
        <v> </v>
      </c>
      <c r="V20" s="10"/>
      <c r="W20" s="10"/>
      <c r="Y20" s="37">
        <v>8</v>
      </c>
      <c r="Z20" s="10">
        <v>20</v>
      </c>
      <c r="AA20" s="38" t="s">
        <v>54</v>
      </c>
      <c r="AB20" s="40">
        <v>22</v>
      </c>
      <c r="AC20" s="39" t="s">
        <v>55</v>
      </c>
    </row>
    <row r="21" spans="1:29" ht="20.25">
      <c r="A21" t="s">
        <v>21</v>
      </c>
      <c r="B21" s="2">
        <v>27</v>
      </c>
      <c r="C21" s="1" t="s">
        <v>32</v>
      </c>
      <c r="M21" s="10"/>
      <c r="N21" s="14"/>
      <c r="O21" s="14"/>
      <c r="P21" s="14"/>
      <c r="Q21" s="14"/>
      <c r="R21" s="14"/>
      <c r="S21" s="14"/>
      <c r="T21" s="14"/>
      <c r="U21" s="14"/>
      <c r="V21" s="10"/>
      <c r="W21" s="10"/>
      <c r="Y21" s="37">
        <v>9</v>
      </c>
      <c r="Z21" s="40">
        <v>18</v>
      </c>
      <c r="AA21" s="38" t="s">
        <v>56</v>
      </c>
      <c r="AB21" s="40">
        <v>3</v>
      </c>
      <c r="AC21" s="39" t="s">
        <v>57</v>
      </c>
    </row>
    <row r="22" spans="1:29" ht="21" thickBot="1">
      <c r="A22" t="s">
        <v>22</v>
      </c>
      <c r="B22" s="2">
        <v>14</v>
      </c>
      <c r="C22" s="1" t="str">
        <f>INDEX($A$11:$A$62,MATCH(E11,$B$11:$B$62,0),1)</f>
        <v>Vcoeur</v>
      </c>
      <c r="M22" s="10"/>
      <c r="N22" s="14"/>
      <c r="O22" s="14"/>
      <c r="P22" s="14"/>
      <c r="Q22" s="14"/>
      <c r="R22" s="14"/>
      <c r="S22" s="14"/>
      <c r="T22" s="14"/>
      <c r="U22" s="14"/>
      <c r="V22" s="10"/>
      <c r="W22" s="10"/>
      <c r="Y22" s="37">
        <v>10</v>
      </c>
      <c r="Z22" s="40">
        <v>24</v>
      </c>
      <c r="AA22" s="38" t="s">
        <v>58</v>
      </c>
      <c r="AB22" s="40">
        <v>17</v>
      </c>
      <c r="AC22" s="39" t="s">
        <v>59</v>
      </c>
    </row>
    <row r="23" spans="1:29" ht="24.75" customHeight="1" thickBot="1">
      <c r="A23" t="s">
        <v>23</v>
      </c>
      <c r="B23" s="2">
        <v>6</v>
      </c>
      <c r="C23" s="1" t="str">
        <f aca="true" t="shared" si="3" ref="C23:C29">INDEX($A$11:$A$62,MATCH(E12,$B$11:$B$62,0),1)</f>
        <v>Dpique</v>
      </c>
      <c r="M23" s="15" t="s">
        <v>95</v>
      </c>
      <c r="N23" s="6"/>
      <c r="O23" s="6"/>
      <c r="P23" s="6"/>
      <c r="Q23" s="6"/>
      <c r="R23" s="6"/>
      <c r="S23" s="6"/>
      <c r="T23" s="6"/>
      <c r="U23" s="6"/>
      <c r="V23" s="26"/>
      <c r="W23" s="26"/>
      <c r="X23" s="16"/>
      <c r="Y23" s="60" t="s">
        <v>60</v>
      </c>
      <c r="Z23" s="40">
        <v>31</v>
      </c>
      <c r="AA23" s="38" t="s">
        <v>61</v>
      </c>
      <c r="AB23" s="40">
        <v>27</v>
      </c>
      <c r="AC23" s="39" t="s">
        <v>62</v>
      </c>
    </row>
    <row r="24" spans="1:29" ht="24.75" customHeight="1" thickBot="1">
      <c r="A24" t="s">
        <v>15</v>
      </c>
      <c r="B24" s="2">
        <v>32</v>
      </c>
      <c r="C24" s="1" t="str">
        <f t="shared" si="3"/>
        <v>Dcarreau</v>
      </c>
      <c r="M24" s="18" t="s">
        <v>40</v>
      </c>
      <c r="N24" s="19" t="s">
        <v>41</v>
      </c>
      <c r="O24" s="19" t="s">
        <v>42</v>
      </c>
      <c r="P24" s="19" t="s">
        <v>43</v>
      </c>
      <c r="Q24" s="19" t="s">
        <v>44</v>
      </c>
      <c r="R24" s="19" t="s">
        <v>45</v>
      </c>
      <c r="S24" s="19" t="s">
        <v>46</v>
      </c>
      <c r="T24" s="19" t="s">
        <v>47</v>
      </c>
      <c r="U24" s="19" t="s">
        <v>48</v>
      </c>
      <c r="V24" s="20" t="s">
        <v>49</v>
      </c>
      <c r="W24" s="15" t="s">
        <v>39</v>
      </c>
      <c r="X24" s="16"/>
      <c r="Y24" s="60" t="s">
        <v>63</v>
      </c>
      <c r="Z24" s="40">
        <v>12</v>
      </c>
      <c r="AA24" s="38" t="s">
        <v>64</v>
      </c>
      <c r="AB24" s="40">
        <v>14</v>
      </c>
      <c r="AC24" s="39" t="s">
        <v>65</v>
      </c>
    </row>
    <row r="25" spans="3:29" ht="24.75" customHeight="1" thickBot="1">
      <c r="C25" s="1" t="str">
        <f t="shared" si="3"/>
        <v>Vpique</v>
      </c>
      <c r="M25" s="21"/>
      <c r="N25" s="22"/>
      <c r="O25" s="22"/>
      <c r="P25" s="22"/>
      <c r="Q25" s="22"/>
      <c r="R25" s="22"/>
      <c r="S25" s="22"/>
      <c r="T25" s="22"/>
      <c r="U25" s="22"/>
      <c r="V25" s="71"/>
      <c r="W25" s="15"/>
      <c r="X25" s="16"/>
      <c r="Y25" s="60" t="s">
        <v>66</v>
      </c>
      <c r="Z25" s="40">
        <v>29</v>
      </c>
      <c r="AA25" s="38" t="s">
        <v>67</v>
      </c>
      <c r="AB25" s="40">
        <v>6</v>
      </c>
      <c r="AC25" s="39" t="s">
        <v>68</v>
      </c>
    </row>
    <row r="26" spans="3:29" ht="24.75" customHeight="1" thickBot="1">
      <c r="C26" s="1" t="str">
        <f t="shared" si="3"/>
        <v>Dtrefle</v>
      </c>
      <c r="M26" s="23"/>
      <c r="N26" s="14"/>
      <c r="O26" s="14"/>
      <c r="P26" s="14"/>
      <c r="Q26" s="14"/>
      <c r="R26" s="14"/>
      <c r="S26" s="14"/>
      <c r="T26" s="14"/>
      <c r="U26" s="14"/>
      <c r="V26" s="17" t="s">
        <v>90</v>
      </c>
      <c r="W26" s="15"/>
      <c r="X26" s="16"/>
      <c r="Y26" s="41"/>
      <c r="Z26" s="23">
        <v>7</v>
      </c>
      <c r="AA26" s="42" t="s">
        <v>69</v>
      </c>
      <c r="AB26" s="40">
        <v>32</v>
      </c>
      <c r="AC26" s="43" t="s">
        <v>70</v>
      </c>
    </row>
    <row r="27" spans="3:29" ht="24.75" customHeight="1" thickBot="1">
      <c r="C27" s="1" t="str">
        <f t="shared" si="3"/>
        <v>Vtrefle</v>
      </c>
      <c r="M27" s="15" t="s">
        <v>96</v>
      </c>
      <c r="N27" s="6"/>
      <c r="O27" s="6"/>
      <c r="P27" s="6"/>
      <c r="Q27" s="6"/>
      <c r="R27" s="6"/>
      <c r="S27" s="6"/>
      <c r="T27" s="6"/>
      <c r="U27" s="6"/>
      <c r="V27" s="26"/>
      <c r="W27" s="26"/>
      <c r="X27" s="16"/>
      <c r="Y27" s="41"/>
      <c r="Z27" s="23">
        <v>16</v>
      </c>
      <c r="AA27" s="42" t="s">
        <v>71</v>
      </c>
      <c r="AB27" s="40">
        <v>1</v>
      </c>
      <c r="AC27" s="43" t="s">
        <v>72</v>
      </c>
    </row>
    <row r="28" spans="3:29" ht="24.75" customHeight="1" thickBot="1">
      <c r="C28" s="1" t="str">
        <f t="shared" si="3"/>
        <v>7pique</v>
      </c>
      <c r="M28" s="18" t="s">
        <v>40</v>
      </c>
      <c r="N28" s="19" t="s">
        <v>41</v>
      </c>
      <c r="O28" s="19" t="s">
        <v>42</v>
      </c>
      <c r="P28" s="19" t="s">
        <v>43</v>
      </c>
      <c r="Q28" s="19" t="s">
        <v>44</v>
      </c>
      <c r="R28" s="19" t="s">
        <v>45</v>
      </c>
      <c r="S28" s="19" t="s">
        <v>46</v>
      </c>
      <c r="T28" s="19" t="s">
        <v>47</v>
      </c>
      <c r="U28" s="19" t="s">
        <v>48</v>
      </c>
      <c r="V28" s="20" t="s">
        <v>49</v>
      </c>
      <c r="W28" s="15" t="s">
        <v>39</v>
      </c>
      <c r="X28" s="16"/>
      <c r="Y28" s="41"/>
      <c r="Z28" s="23">
        <v>8</v>
      </c>
      <c r="AA28" s="42" t="s">
        <v>73</v>
      </c>
      <c r="AB28" s="40">
        <v>21</v>
      </c>
      <c r="AC28" s="43" t="s">
        <v>74</v>
      </c>
    </row>
    <row r="29" spans="3:29" ht="24.75" customHeight="1" thickBot="1">
      <c r="C29" s="1" t="str">
        <f t="shared" si="3"/>
        <v>1carreau</v>
      </c>
      <c r="M29" s="21"/>
      <c r="N29" s="22"/>
      <c r="O29" s="22"/>
      <c r="P29" s="22"/>
      <c r="Q29" s="22"/>
      <c r="R29" s="22"/>
      <c r="S29" s="22"/>
      <c r="T29" s="22"/>
      <c r="U29" s="22"/>
      <c r="V29" s="71"/>
      <c r="W29" s="15" t="s">
        <v>94</v>
      </c>
      <c r="X29" s="16"/>
      <c r="Y29" s="41"/>
      <c r="Z29" s="23">
        <v>25</v>
      </c>
      <c r="AA29" s="42" t="s">
        <v>75</v>
      </c>
      <c r="AB29" s="40">
        <v>28</v>
      </c>
      <c r="AC29" s="43" t="s">
        <v>76</v>
      </c>
    </row>
    <row r="30" spans="1:29" ht="24.75" customHeight="1" thickBot="1">
      <c r="A30" t="s">
        <v>8</v>
      </c>
      <c r="B30" s="2">
        <v>1</v>
      </c>
      <c r="M30" s="23"/>
      <c r="N30" s="14"/>
      <c r="O30" s="14"/>
      <c r="P30" s="14"/>
      <c r="Q30" s="14"/>
      <c r="R30" s="14"/>
      <c r="S30" s="14"/>
      <c r="T30" s="14"/>
      <c r="U30" s="14"/>
      <c r="V30" s="61" t="s">
        <v>90</v>
      </c>
      <c r="W30" s="10"/>
      <c r="X30" s="11"/>
      <c r="Y30" s="41"/>
      <c r="Z30" s="23">
        <v>19</v>
      </c>
      <c r="AA30" s="42" t="s">
        <v>77</v>
      </c>
      <c r="AB30" s="40">
        <v>10</v>
      </c>
      <c r="AC30" s="43" t="s">
        <v>78</v>
      </c>
    </row>
    <row r="31" spans="1:29" ht="24.75" customHeight="1" thickBot="1">
      <c r="A31" t="s">
        <v>9</v>
      </c>
      <c r="B31" s="2">
        <v>21</v>
      </c>
      <c r="M31" s="15" t="s">
        <v>97</v>
      </c>
      <c r="N31" s="6"/>
      <c r="O31" s="6"/>
      <c r="P31" s="6"/>
      <c r="Q31" s="6"/>
      <c r="R31" s="6"/>
      <c r="S31" s="6"/>
      <c r="T31" s="6"/>
      <c r="U31" s="6"/>
      <c r="V31" s="26"/>
      <c r="W31" s="26"/>
      <c r="X31" s="16"/>
      <c r="Y31" s="41"/>
      <c r="Z31" s="23">
        <v>5</v>
      </c>
      <c r="AA31" s="42" t="s">
        <v>79</v>
      </c>
      <c r="AB31" s="40">
        <v>13</v>
      </c>
      <c r="AC31" s="43" t="s">
        <v>80</v>
      </c>
    </row>
    <row r="32" spans="1:29" ht="24.75" customHeight="1" thickBot="1">
      <c r="A32" t="s">
        <v>10</v>
      </c>
      <c r="B32" s="2">
        <v>28</v>
      </c>
      <c r="M32" s="18" t="s">
        <v>40</v>
      </c>
      <c r="N32" s="19" t="s">
        <v>41</v>
      </c>
      <c r="O32" s="19" t="s">
        <v>42</v>
      </c>
      <c r="P32" s="19" t="s">
        <v>43</v>
      </c>
      <c r="Q32" s="19" t="s">
        <v>44</v>
      </c>
      <c r="R32" s="19" t="s">
        <v>45</v>
      </c>
      <c r="S32" s="19" t="s">
        <v>46</v>
      </c>
      <c r="T32" s="19" t="s">
        <v>47</v>
      </c>
      <c r="U32" s="19" t="s">
        <v>48</v>
      </c>
      <c r="V32" s="20" t="s">
        <v>49</v>
      </c>
      <c r="W32" s="23" t="s">
        <v>39</v>
      </c>
      <c r="X32" s="11"/>
      <c r="Y32" s="41"/>
      <c r="Z32" s="23">
        <v>11</v>
      </c>
      <c r="AA32" s="42" t="s">
        <v>81</v>
      </c>
      <c r="AB32" s="40">
        <v>15</v>
      </c>
      <c r="AC32" s="43" t="s">
        <v>82</v>
      </c>
    </row>
    <row r="33" spans="1:29" ht="24.75" customHeight="1" thickBot="1">
      <c r="A33" t="s">
        <v>11</v>
      </c>
      <c r="B33" s="2">
        <v>10</v>
      </c>
      <c r="M33" s="21"/>
      <c r="N33" s="22"/>
      <c r="O33" s="22"/>
      <c r="P33" s="22"/>
      <c r="Q33" s="22"/>
      <c r="R33" s="22"/>
      <c r="S33" s="22"/>
      <c r="T33" s="22"/>
      <c r="U33" s="22"/>
      <c r="V33" s="71"/>
      <c r="W33" s="15" t="s">
        <v>94</v>
      </c>
      <c r="X33" s="16"/>
      <c r="Y33" s="10"/>
      <c r="Z33" s="44">
        <v>26</v>
      </c>
      <c r="AA33" s="45" t="s">
        <v>83</v>
      </c>
      <c r="AB33" s="46">
        <v>30</v>
      </c>
      <c r="AC33" s="47" t="s">
        <v>84</v>
      </c>
    </row>
    <row r="34" spans="1:24" ht="24.75" customHeight="1" thickBot="1">
      <c r="A34" t="s">
        <v>12</v>
      </c>
      <c r="B34" s="2">
        <v>13</v>
      </c>
      <c r="M34" s="23"/>
      <c r="N34" s="14"/>
      <c r="O34" s="14"/>
      <c r="P34" s="14"/>
      <c r="Q34" s="14"/>
      <c r="R34" s="14"/>
      <c r="S34" s="14"/>
      <c r="T34" s="14"/>
      <c r="U34" s="14"/>
      <c r="V34" s="17" t="s">
        <v>91</v>
      </c>
      <c r="W34" s="44"/>
      <c r="X34" s="36"/>
    </row>
    <row r="35" spans="1:24" ht="13.5" thickBot="1">
      <c r="A35" t="s">
        <v>13</v>
      </c>
      <c r="B35" s="2">
        <v>15</v>
      </c>
      <c r="M35" s="15" t="s">
        <v>50</v>
      </c>
      <c r="N35" s="7"/>
      <c r="O35" s="25" t="s">
        <v>88</v>
      </c>
      <c r="P35" s="6"/>
      <c r="Q35" s="7"/>
      <c r="R35" s="25" t="s">
        <v>89</v>
      </c>
      <c r="S35" s="6"/>
      <c r="T35" s="7"/>
      <c r="U35" s="25" t="s">
        <v>93</v>
      </c>
      <c r="V35" s="26"/>
      <c r="W35" s="36"/>
      <c r="X35" s="11"/>
    </row>
    <row r="36" spans="1:24" ht="13.5" thickBot="1">
      <c r="A36" t="s">
        <v>14</v>
      </c>
      <c r="B36" s="2">
        <v>30</v>
      </c>
      <c r="M36" s="27" t="s">
        <v>98</v>
      </c>
      <c r="N36" s="7"/>
      <c r="O36" s="28"/>
      <c r="P36" s="24"/>
      <c r="Q36" s="29"/>
      <c r="R36" s="28"/>
      <c r="S36" s="24"/>
      <c r="T36" s="29"/>
      <c r="U36" s="28"/>
      <c r="V36" s="8"/>
      <c r="W36" s="9"/>
      <c r="X36" s="11"/>
    </row>
    <row r="37" spans="1:24" ht="12.75">
      <c r="A37" t="s">
        <v>7</v>
      </c>
      <c r="B37" s="2">
        <v>23</v>
      </c>
      <c r="M37" s="23"/>
      <c r="N37" s="14"/>
      <c r="O37" s="30"/>
      <c r="P37" s="14"/>
      <c r="Q37" s="31"/>
      <c r="R37" s="30"/>
      <c r="S37" s="14"/>
      <c r="T37" s="31"/>
      <c r="U37" s="30"/>
      <c r="V37" s="10"/>
      <c r="W37" s="11"/>
      <c r="X37" s="11"/>
    </row>
    <row r="38" spans="13:24" ht="12.75">
      <c r="M38" s="23"/>
      <c r="N38" s="14"/>
      <c r="O38" s="30"/>
      <c r="P38" s="14"/>
      <c r="Q38" s="31"/>
      <c r="R38" s="30"/>
      <c r="S38" s="14"/>
      <c r="T38" s="31"/>
      <c r="U38" s="30"/>
      <c r="V38" s="10"/>
      <c r="W38" s="11"/>
      <c r="X38" s="11"/>
    </row>
    <row r="39" spans="13:24" ht="13.5" thickBot="1">
      <c r="M39" s="23"/>
      <c r="N39" s="14"/>
      <c r="O39" s="32"/>
      <c r="P39" s="33"/>
      <c r="Q39" s="34"/>
      <c r="R39" s="32"/>
      <c r="S39" s="33"/>
      <c r="T39" s="34"/>
      <c r="U39" s="32"/>
      <c r="V39" s="35"/>
      <c r="W39" s="36"/>
      <c r="X39" s="11"/>
    </row>
    <row r="40" spans="13:24" ht="19.5" customHeight="1" thickBot="1">
      <c r="M40" s="15" t="s">
        <v>51</v>
      </c>
      <c r="N40" s="7"/>
      <c r="O40" s="25"/>
      <c r="P40" s="6"/>
      <c r="Q40" s="7"/>
      <c r="R40" s="25"/>
      <c r="S40" s="6"/>
      <c r="T40" s="7"/>
      <c r="U40" s="25"/>
      <c r="V40" s="26"/>
      <c r="W40" s="16"/>
      <c r="X40" s="36"/>
    </row>
    <row r="43" spans="1:2" ht="12.75">
      <c r="A43" t="s">
        <v>0</v>
      </c>
      <c r="B43" s="2">
        <v>4</v>
      </c>
    </row>
    <row r="44" spans="1:2" ht="12.75">
      <c r="A44" t="s">
        <v>1</v>
      </c>
      <c r="B44" s="2">
        <v>20</v>
      </c>
    </row>
    <row r="45" spans="1:2" ht="12.75">
      <c r="A45" t="s">
        <v>2</v>
      </c>
      <c r="B45" s="2">
        <v>18</v>
      </c>
    </row>
    <row r="46" spans="1:2" ht="12.75">
      <c r="A46" t="s">
        <v>3</v>
      </c>
      <c r="B46" s="2">
        <v>24</v>
      </c>
    </row>
    <row r="47" spans="1:2" ht="12.75">
      <c r="A47" t="s">
        <v>4</v>
      </c>
      <c r="B47" s="2">
        <v>31</v>
      </c>
    </row>
    <row r="48" spans="1:2" ht="12.75">
      <c r="A48" t="s">
        <v>5</v>
      </c>
      <c r="B48" s="2">
        <v>12</v>
      </c>
    </row>
    <row r="49" spans="1:2" ht="12.75">
      <c r="A49" t="s">
        <v>6</v>
      </c>
      <c r="B49" s="2">
        <v>29</v>
      </c>
    </row>
    <row r="50" spans="1:2" ht="12.75">
      <c r="A50" t="s">
        <v>31</v>
      </c>
      <c r="B50" s="2">
        <v>7</v>
      </c>
    </row>
    <row r="56" spans="1:2" ht="12.75">
      <c r="A56" t="s">
        <v>24</v>
      </c>
      <c r="B56" s="2">
        <v>16</v>
      </c>
    </row>
    <row r="57" spans="1:2" ht="12.75">
      <c r="A57" t="s">
        <v>25</v>
      </c>
      <c r="B57" s="2">
        <v>8</v>
      </c>
    </row>
    <row r="58" spans="1:2" ht="12.75">
      <c r="A58" t="s">
        <v>26</v>
      </c>
      <c r="B58" s="2">
        <v>25</v>
      </c>
    </row>
    <row r="59" spans="1:2" ht="12.75">
      <c r="A59" t="s">
        <v>27</v>
      </c>
      <c r="B59" s="2">
        <v>19</v>
      </c>
    </row>
    <row r="60" spans="1:2" ht="12.75">
      <c r="A60" t="s">
        <v>28</v>
      </c>
      <c r="B60" s="2">
        <v>5</v>
      </c>
    </row>
    <row r="61" spans="1:2" ht="12.75">
      <c r="A61" t="s">
        <v>29</v>
      </c>
      <c r="B61" s="2">
        <v>11</v>
      </c>
    </row>
    <row r="62" spans="1:2" ht="12.75">
      <c r="A62" t="s">
        <v>30</v>
      </c>
      <c r="B62" s="2">
        <v>26</v>
      </c>
    </row>
  </sheetData>
  <printOptions/>
  <pageMargins left="0.75" right="0.75" top="1" bottom="1" header="0.4921259845" footer="0.492125984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HEQUETTE</dc:creator>
  <cp:keywords/>
  <dc:description/>
  <cp:lastModifiedBy>marc et marie claire</cp:lastModifiedBy>
  <dcterms:created xsi:type="dcterms:W3CDTF">2009-11-25T05:54:28Z</dcterms:created>
  <dcterms:modified xsi:type="dcterms:W3CDTF">2009-12-01T22:34:51Z</dcterms:modified>
  <cp:category/>
  <cp:version/>
  <cp:contentType/>
  <cp:contentStatus/>
</cp:coreProperties>
</file>