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595" windowHeight="9120" activeTab="0"/>
  </bookViews>
  <sheets>
    <sheet name="ACCUEIL" sheetId="1" r:id="rId1"/>
    <sheet name="F.P.1" sheetId="2" r:id="rId2"/>
    <sheet name="F.P.2" sheetId="3" r:id="rId3"/>
    <sheet name="F.P.3" sheetId="4" r:id="rId4"/>
    <sheet name="F.P.4" sheetId="5" r:id="rId5"/>
    <sheet name="F.P.5" sheetId="6" r:id="rId6"/>
    <sheet name="F.P.6" sheetId="7" r:id="rId7"/>
  </sheets>
  <definedNames/>
  <calcPr fullCalcOnLoad="1"/>
</workbook>
</file>

<file path=xl/comments2.xml><?xml version="1.0" encoding="utf-8"?>
<comments xmlns="http://schemas.openxmlformats.org/spreadsheetml/2006/main">
  <authors>
    <author>La?titia</author>
    <author>x</author>
  </authors>
  <commentList>
    <comment ref="E5" authorId="0">
      <text>
        <r>
          <rPr>
            <b/>
            <sz val="8"/>
            <color indexed="10"/>
            <rFont val="Tahoma"/>
            <family val="2"/>
          </rPr>
          <t xml:space="preserve">Saisir le montant de la réduction
</t>
        </r>
        <r>
          <rPr>
            <sz val="8"/>
            <color indexed="10"/>
            <rFont val="Tahoma"/>
            <family val="2"/>
          </rPr>
          <t xml:space="preserve">
</t>
        </r>
      </text>
    </comment>
    <comment ref="E6" authorId="0">
      <text>
        <r>
          <rPr>
            <b/>
            <sz val="8"/>
            <color indexed="10"/>
            <rFont val="Tahoma"/>
            <family val="2"/>
          </rPr>
          <t>Saisir le prix d'achat net</t>
        </r>
      </text>
    </comment>
    <comment ref="E8" authorId="0">
      <text>
        <r>
          <rPr>
            <b/>
            <sz val="8"/>
            <color indexed="10"/>
            <rFont val="Tahoma"/>
            <family val="2"/>
          </rPr>
          <t>Saisir le cout d'achat</t>
        </r>
      </text>
    </comment>
    <comment ref="E10" authorId="0">
      <text>
        <r>
          <rPr>
            <b/>
            <sz val="8"/>
            <color indexed="10"/>
            <rFont val="Tahoma"/>
            <family val="2"/>
          </rPr>
          <t>Saisir le prix de vente hors taxe</t>
        </r>
      </text>
    </comment>
    <comment ref="E11" authorId="0">
      <text>
        <r>
          <rPr>
            <b/>
            <sz val="8"/>
            <color indexed="10"/>
            <rFont val="Tahoma"/>
            <family val="2"/>
          </rPr>
          <t>saisir le montant de la TVA</t>
        </r>
      </text>
    </comment>
    <comment ref="E12" authorId="0">
      <text>
        <r>
          <rPr>
            <b/>
            <sz val="8"/>
            <color indexed="10"/>
            <rFont val="Tahoma"/>
            <family val="2"/>
          </rPr>
          <t>Saisir le prix de vente taxe comprise</t>
        </r>
      </text>
    </comment>
    <comment ref="E14" authorId="1">
      <text>
        <r>
          <rPr>
            <b/>
            <sz val="8"/>
            <color indexed="10"/>
            <rFont val="Tahoma"/>
            <family val="2"/>
          </rPr>
          <t>Saisir le taux de marque</t>
        </r>
      </text>
    </comment>
  </commentList>
</comments>
</file>

<file path=xl/comments3.xml><?xml version="1.0" encoding="utf-8"?>
<comments xmlns="http://schemas.openxmlformats.org/spreadsheetml/2006/main">
  <authors>
    <author>La?titia</author>
    <author>x</author>
  </authors>
  <commentList>
    <comment ref="E5" authorId="0">
      <text>
        <r>
          <rPr>
            <b/>
            <sz val="8"/>
            <color indexed="10"/>
            <rFont val="Tahoma"/>
            <family val="2"/>
          </rPr>
          <t xml:space="preserve">Saisir le montant de la réduction
</t>
        </r>
        <r>
          <rPr>
            <sz val="8"/>
            <color indexed="10"/>
            <rFont val="Tahoma"/>
            <family val="2"/>
          </rPr>
          <t xml:space="preserve">
</t>
        </r>
      </text>
    </comment>
    <comment ref="E11" authorId="0">
      <text>
        <r>
          <rPr>
            <b/>
            <sz val="8"/>
            <color indexed="10"/>
            <rFont val="Tahoma"/>
            <family val="2"/>
          </rPr>
          <t>saisir le montant de la TVA</t>
        </r>
      </text>
    </comment>
    <comment ref="E12" authorId="0">
      <text>
        <r>
          <rPr>
            <b/>
            <sz val="8"/>
            <color indexed="10"/>
            <rFont val="Tahoma"/>
            <family val="2"/>
          </rPr>
          <t>Saisir le prix de vente taxe comprise</t>
        </r>
      </text>
    </comment>
    <comment ref="E4" authorId="1">
      <text>
        <r>
          <rPr>
            <b/>
            <sz val="8"/>
            <color indexed="10"/>
            <rFont val="Tahoma"/>
            <family val="2"/>
          </rPr>
          <t>Saisir le prix d'achat brut</t>
        </r>
      </text>
    </comment>
    <comment ref="E7" authorId="1">
      <text>
        <r>
          <rPr>
            <b/>
            <sz val="8"/>
            <color indexed="10"/>
            <rFont val="Tahoma"/>
            <family val="2"/>
          </rPr>
          <t>saisir les frais d'achat</t>
        </r>
      </text>
    </comment>
    <comment ref="E9" authorId="1">
      <text>
        <r>
          <rPr>
            <b/>
            <sz val="8"/>
            <color indexed="10"/>
            <rFont val="Tahoma"/>
            <family val="2"/>
          </rPr>
          <t>Saisir la marge brute</t>
        </r>
      </text>
    </comment>
    <comment ref="E14" authorId="1">
      <text>
        <r>
          <rPr>
            <b/>
            <sz val="8"/>
            <color indexed="10"/>
            <rFont val="Tahoma"/>
            <family val="2"/>
          </rPr>
          <t>saisr le taux de marque</t>
        </r>
      </text>
    </comment>
  </commentList>
</comments>
</file>

<file path=xl/comments4.xml><?xml version="1.0" encoding="utf-8"?>
<comments xmlns="http://schemas.openxmlformats.org/spreadsheetml/2006/main">
  <authors>
    <author>x</author>
    <author>La?titia</author>
    <author>Utilisateur sous licence</author>
  </authors>
  <commentList>
    <comment ref="E4" authorId="0">
      <text>
        <r>
          <rPr>
            <b/>
            <sz val="8"/>
            <color indexed="10"/>
            <rFont val="Tahoma"/>
            <family val="2"/>
          </rPr>
          <t>Saisir le prix d'achat brut</t>
        </r>
      </text>
    </comment>
    <comment ref="E11" authorId="1">
      <text>
        <r>
          <rPr>
            <b/>
            <sz val="8"/>
            <color indexed="10"/>
            <rFont val="Tahoma"/>
            <family val="2"/>
          </rPr>
          <t>saisir le montant de la TVA</t>
        </r>
      </text>
    </comment>
    <comment ref="E12" authorId="1">
      <text>
        <r>
          <rPr>
            <b/>
            <sz val="8"/>
            <color indexed="10"/>
            <rFont val="Tahoma"/>
            <family val="2"/>
          </rPr>
          <t>Saisir le prix de vente taxe comprise</t>
        </r>
      </text>
    </comment>
    <comment ref="E6" authorId="0">
      <text>
        <r>
          <rPr>
            <b/>
            <sz val="8"/>
            <color indexed="10"/>
            <rFont val="Tahoma"/>
            <family val="2"/>
          </rPr>
          <t>saisir le prix d'achat net</t>
        </r>
      </text>
    </comment>
    <comment ref="E8" authorId="0">
      <text>
        <r>
          <rPr>
            <b/>
            <sz val="8"/>
            <color indexed="10"/>
            <rFont val="Tahoma"/>
            <family val="2"/>
          </rPr>
          <t>Saisir le coût d'achat</t>
        </r>
      </text>
    </comment>
    <comment ref="E10" authorId="0">
      <text>
        <r>
          <rPr>
            <b/>
            <sz val="8"/>
            <color indexed="10"/>
            <rFont val="Tahoma"/>
            <family val="2"/>
          </rPr>
          <t>Saisir le prix de vente hors taxe</t>
        </r>
      </text>
    </comment>
    <comment ref="E14" authorId="2">
      <text>
        <r>
          <rPr>
            <b/>
            <sz val="8"/>
            <color indexed="10"/>
            <rFont val="Tahoma"/>
            <family val="2"/>
          </rPr>
          <t>saisir le taux de marque</t>
        </r>
        <r>
          <rPr>
            <sz val="8"/>
            <rFont val="Tahoma"/>
            <family val="0"/>
          </rPr>
          <t xml:space="preserve">
</t>
        </r>
      </text>
    </comment>
  </commentList>
</comments>
</file>

<file path=xl/comments5.xml><?xml version="1.0" encoding="utf-8"?>
<comments xmlns="http://schemas.openxmlformats.org/spreadsheetml/2006/main">
  <authors>
    <author>x</author>
    <author>La?titia</author>
    <author>Utilisateur sous licence</author>
  </authors>
  <commentList>
    <comment ref="E4" authorId="0">
      <text>
        <r>
          <rPr>
            <b/>
            <sz val="8"/>
            <color indexed="10"/>
            <rFont val="Tahoma"/>
            <family val="2"/>
          </rPr>
          <t>Saisir le prix d'achat brut</t>
        </r>
      </text>
    </comment>
    <comment ref="E6" authorId="0">
      <text>
        <r>
          <rPr>
            <b/>
            <sz val="8"/>
            <color indexed="10"/>
            <rFont val="Tahoma"/>
            <family val="2"/>
          </rPr>
          <t>saisir le prix d'achat net</t>
        </r>
      </text>
    </comment>
    <comment ref="E8" authorId="0">
      <text>
        <r>
          <rPr>
            <b/>
            <sz val="8"/>
            <color indexed="10"/>
            <rFont val="Tahoma"/>
            <family val="2"/>
          </rPr>
          <t>Saisir le coût d'achat</t>
        </r>
      </text>
    </comment>
    <comment ref="E10" authorId="0">
      <text>
        <r>
          <rPr>
            <b/>
            <sz val="8"/>
            <color indexed="10"/>
            <rFont val="Tahoma"/>
            <family val="2"/>
          </rPr>
          <t>Saisir le prix de vente hors taxe</t>
        </r>
      </text>
    </comment>
    <comment ref="E11" authorId="1">
      <text>
        <r>
          <rPr>
            <b/>
            <sz val="8"/>
            <color indexed="10"/>
            <rFont val="Tahoma"/>
            <family val="2"/>
          </rPr>
          <t>saisir le montant de la TVA</t>
        </r>
      </text>
    </comment>
    <comment ref="E5" authorId="0">
      <text>
        <r>
          <rPr>
            <b/>
            <sz val="8"/>
            <color indexed="10"/>
            <rFont val="Tahoma"/>
            <family val="2"/>
          </rPr>
          <t>saisir la réduction</t>
        </r>
      </text>
    </comment>
    <comment ref="E14" authorId="2">
      <text>
        <r>
          <rPr>
            <b/>
            <sz val="8"/>
            <color indexed="10"/>
            <rFont val="Tahoma"/>
            <family val="2"/>
          </rPr>
          <t>saisir le taux de marque</t>
        </r>
      </text>
    </comment>
  </commentList>
</comments>
</file>

<file path=xl/comments6.xml><?xml version="1.0" encoding="utf-8"?>
<comments xmlns="http://schemas.openxmlformats.org/spreadsheetml/2006/main">
  <authors>
    <author>x</author>
    <author>Utilisateur sous licence</author>
  </authors>
  <commentList>
    <comment ref="E4" authorId="0">
      <text>
        <r>
          <rPr>
            <b/>
            <sz val="8"/>
            <color indexed="10"/>
            <rFont val="Tahoma"/>
            <family val="2"/>
          </rPr>
          <t>Saisir le prix d'achat brut</t>
        </r>
      </text>
    </comment>
    <comment ref="E5" authorId="0">
      <text>
        <r>
          <rPr>
            <b/>
            <sz val="8"/>
            <color indexed="10"/>
            <rFont val="Tahoma"/>
            <family val="2"/>
          </rPr>
          <t>saisir la réduction</t>
        </r>
      </text>
    </comment>
    <comment ref="E6" authorId="0">
      <text>
        <r>
          <rPr>
            <b/>
            <sz val="8"/>
            <color indexed="10"/>
            <rFont val="Tahoma"/>
            <family val="2"/>
          </rPr>
          <t>saisir le prix d'achat net</t>
        </r>
      </text>
    </comment>
    <comment ref="E8" authorId="0">
      <text>
        <r>
          <rPr>
            <b/>
            <sz val="8"/>
            <color indexed="10"/>
            <rFont val="Tahoma"/>
            <family val="2"/>
          </rPr>
          <t>Saisir le coût d'achat</t>
        </r>
      </text>
    </comment>
    <comment ref="E10" authorId="0">
      <text>
        <r>
          <rPr>
            <b/>
            <sz val="8"/>
            <color indexed="10"/>
            <rFont val="Tahoma"/>
            <family val="2"/>
          </rPr>
          <t>Saisir le prix de vente hors taxe</t>
        </r>
      </text>
    </comment>
    <comment ref="E12" authorId="0">
      <text>
        <r>
          <rPr>
            <b/>
            <sz val="8"/>
            <color indexed="10"/>
            <rFont val="Tahoma"/>
            <family val="2"/>
          </rPr>
          <t>Saisir le prix de vente toute taxe</t>
        </r>
      </text>
    </comment>
    <comment ref="E9" authorId="1">
      <text>
        <r>
          <rPr>
            <b/>
            <sz val="8"/>
            <color indexed="10"/>
            <rFont val="Tahoma"/>
            <family val="2"/>
          </rPr>
          <t>saisir la marge brute</t>
        </r>
        <r>
          <rPr>
            <sz val="8"/>
            <rFont val="Tahoma"/>
            <family val="0"/>
          </rPr>
          <t xml:space="preserve">
</t>
        </r>
      </text>
    </comment>
  </commentList>
</comments>
</file>

<file path=xl/comments7.xml><?xml version="1.0" encoding="utf-8"?>
<comments xmlns="http://schemas.openxmlformats.org/spreadsheetml/2006/main">
  <authors>
    <author>x</author>
  </authors>
  <commentList>
    <comment ref="E4" authorId="0">
      <text>
        <r>
          <rPr>
            <b/>
            <sz val="8"/>
            <color indexed="10"/>
            <rFont val="Tahoma"/>
            <family val="2"/>
          </rPr>
          <t>Saisir le prix d'achat brut</t>
        </r>
      </text>
    </comment>
    <comment ref="E5" authorId="0">
      <text>
        <r>
          <rPr>
            <b/>
            <sz val="8"/>
            <color indexed="10"/>
            <rFont val="Tahoma"/>
            <family val="2"/>
          </rPr>
          <t>saisir la réduction</t>
        </r>
      </text>
    </comment>
    <comment ref="E8" authorId="0">
      <text>
        <r>
          <rPr>
            <b/>
            <sz val="8"/>
            <color indexed="10"/>
            <rFont val="Tahoma"/>
            <family val="2"/>
          </rPr>
          <t>Saisir le coût d'achat</t>
        </r>
      </text>
    </comment>
    <comment ref="E12" authorId="0">
      <text>
        <r>
          <rPr>
            <b/>
            <sz val="8"/>
            <color indexed="10"/>
            <rFont val="Tahoma"/>
            <family val="2"/>
          </rPr>
          <t>Saisir le prix de vente toute taxe</t>
        </r>
      </text>
    </comment>
    <comment ref="E7" authorId="0">
      <text>
        <r>
          <rPr>
            <b/>
            <sz val="8"/>
            <color indexed="10"/>
            <rFont val="Tahoma"/>
            <family val="2"/>
          </rPr>
          <t>Saisr les frais d'achat</t>
        </r>
      </text>
    </comment>
    <comment ref="E9" authorId="0">
      <text>
        <r>
          <rPr>
            <b/>
            <sz val="8"/>
            <color indexed="10"/>
            <rFont val="Tahoma"/>
            <family val="2"/>
          </rPr>
          <t>saisir la marge brute</t>
        </r>
      </text>
    </comment>
    <comment ref="E11" authorId="0">
      <text>
        <r>
          <rPr>
            <b/>
            <sz val="8"/>
            <color indexed="10"/>
            <rFont val="Tahoma"/>
            <family val="2"/>
          </rPr>
          <t>saisir le montant de la TVA</t>
        </r>
      </text>
    </comment>
  </commentList>
</comments>
</file>

<file path=xl/sharedStrings.xml><?xml version="1.0" encoding="utf-8"?>
<sst xmlns="http://schemas.openxmlformats.org/spreadsheetml/2006/main" count="75" uniqueCount="27">
  <si>
    <t xml:space="preserve">Réduction </t>
  </si>
  <si>
    <t>Marge brute</t>
  </si>
  <si>
    <t>PVHT</t>
  </si>
  <si>
    <t>TVA</t>
  </si>
  <si>
    <t>PVTC</t>
  </si>
  <si>
    <t>FORMATION DES PRIX</t>
  </si>
  <si>
    <t>Frais d'achat</t>
  </si>
  <si>
    <t>FORMATION DES PRIX N°2</t>
  </si>
  <si>
    <t>FORMATION DES PRIX N°1</t>
  </si>
  <si>
    <t>Prix d'achat brut</t>
  </si>
  <si>
    <t>FORMATION DES PRIX N°3</t>
  </si>
  <si>
    <t>Prix d'achat net</t>
  </si>
  <si>
    <t>Coût d'achat</t>
  </si>
  <si>
    <t>FORMATION DES PRIX N°4</t>
  </si>
  <si>
    <t>Taux de marque</t>
  </si>
  <si>
    <t>FORMATION DES PRIX N°5</t>
  </si>
  <si>
    <t>!!! BONNE CHANCE !!!</t>
  </si>
  <si>
    <t>MARIOT Pierre</t>
  </si>
  <si>
    <t>LP Pontarcher (Vesoul)</t>
  </si>
  <si>
    <t>pierre.mariot@ac-besancon.fr</t>
  </si>
  <si>
    <t>Groupe de travail Maths/Sciences</t>
  </si>
  <si>
    <t>FORMATION DES PRIX N°6</t>
  </si>
  <si>
    <r>
      <t>Lorsque tu as ouvert ce fichier Excel, tu dois avoir cliqué sur "</t>
    </r>
    <r>
      <rPr>
        <b/>
        <i/>
        <sz val="10"/>
        <rFont val="Arial"/>
        <family val="2"/>
      </rPr>
      <t>Activer les Macros</t>
    </r>
    <r>
      <rPr>
        <b/>
        <sz val="10"/>
        <rFont val="Arial"/>
        <family val="2"/>
      </rPr>
      <t>". Si tu as cliqué sur "</t>
    </r>
    <r>
      <rPr>
        <b/>
        <i/>
        <sz val="10"/>
        <rFont val="Arial"/>
        <family val="2"/>
      </rPr>
      <t>Désactiver les Macros</t>
    </r>
    <r>
      <rPr>
        <b/>
        <sz val="10"/>
        <rFont val="Arial"/>
        <family val="2"/>
      </rPr>
      <t>", ferme Excel puis ouvre à nouveau ce fichier en cliquant sur "Activer les Macros".</t>
    </r>
  </si>
  <si>
    <t>Académie de Besançon</t>
  </si>
  <si>
    <r>
      <t xml:space="preserve">Taux de marque
</t>
    </r>
    <r>
      <rPr>
        <b/>
        <sz val="8"/>
        <rFont val="Arial"/>
        <family val="2"/>
      </rPr>
      <t>(arrondir à 0,01)</t>
    </r>
  </si>
  <si>
    <r>
      <t xml:space="preserve">Taux de marque
</t>
    </r>
    <r>
      <rPr>
        <b/>
        <sz val="8"/>
        <rFont val="Arial"/>
        <family val="2"/>
      </rPr>
      <t>(arrondir à 0,1)</t>
    </r>
  </si>
  <si>
    <t>Cette page Excel va te permettre d'évaluer ta compréhension sur la formation des prix. 6  tableaux à compléter te sont proposés. Sur chaque page, tu dois cliquer sur le bouton "initialisation" pour débuter chaque exercice. Tu peux suivre ton score en temps réel. Une fois que tu as atteint la note de 20/20 pour un tableau, tu peux passer au tableau suivant. Dès que tu as terminé tes 6 tableaux, appelles ton professeur qu'il vérifie tes résultats.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</si>
</sst>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 &quot;€&quot;"/>
    <numFmt numFmtId="173" formatCode="&quot;Vrai&quot;;&quot;Vrai&quot;;&quot;Faux&quot;"/>
    <numFmt numFmtId="174" formatCode="&quot;Actif&quot;;&quot;Actif&quot;;&quot;Inactif&quot;"/>
    <numFmt numFmtId="175" formatCode="0.0%"/>
    <numFmt numFmtId="176" formatCode="#,##0.0000"/>
    <numFmt numFmtId="177" formatCode="#,##0.00_ ;\-#,##0.00\ "/>
    <numFmt numFmtId="178" formatCode="0.000000"/>
    <numFmt numFmtId="179" formatCode="0.0000"/>
    <numFmt numFmtId="180" formatCode="0.00000"/>
  </numFmts>
  <fonts count="20">
    <font>
      <sz val="10"/>
      <name val="Arial"/>
      <family val="0"/>
    </font>
    <font>
      <b/>
      <sz val="18"/>
      <color indexed="10"/>
      <name val="Comic Sans MS"/>
      <family val="4"/>
    </font>
    <font>
      <sz val="10"/>
      <color indexed="43"/>
      <name val="Arial"/>
      <family val="0"/>
    </font>
    <font>
      <sz val="14"/>
      <color indexed="57"/>
      <name val="Arial"/>
      <family val="0"/>
    </font>
    <font>
      <b/>
      <sz val="10"/>
      <name val="Arial"/>
      <family val="2"/>
    </font>
    <font>
      <b/>
      <sz val="8"/>
      <color indexed="10"/>
      <name val="Tahoma"/>
      <family val="2"/>
    </font>
    <font>
      <sz val="8"/>
      <color indexed="10"/>
      <name val="Tahoma"/>
      <family val="2"/>
    </font>
    <font>
      <sz val="14"/>
      <color indexed="10"/>
      <name val="Arial"/>
      <family val="0"/>
    </font>
    <font>
      <u val="single"/>
      <sz val="10"/>
      <color indexed="12"/>
      <name val="Arial"/>
      <family val="0"/>
    </font>
    <font>
      <u val="single"/>
      <sz val="10"/>
      <color indexed="36"/>
      <name val="Arial"/>
      <family val="0"/>
    </font>
    <font>
      <b/>
      <sz val="10"/>
      <color indexed="48"/>
      <name val="Arial"/>
      <family val="2"/>
    </font>
    <font>
      <sz val="12"/>
      <color indexed="48"/>
      <name val="Comic Sans MS"/>
      <family val="4"/>
    </font>
    <font>
      <sz val="24"/>
      <color indexed="10"/>
      <name val="Comic Sans MS"/>
      <family val="4"/>
    </font>
    <font>
      <b/>
      <sz val="10"/>
      <color indexed="10"/>
      <name val="Arial"/>
      <family val="2"/>
    </font>
    <font>
      <sz val="8"/>
      <name val="Tahoma"/>
      <family val="0"/>
    </font>
    <font>
      <b/>
      <i/>
      <sz val="10"/>
      <name val="Arial"/>
      <family val="2"/>
    </font>
    <font>
      <sz val="10"/>
      <color indexed="10"/>
      <name val="Arial"/>
      <family val="2"/>
    </font>
    <font>
      <b/>
      <u val="single"/>
      <sz val="10"/>
      <name val="Arial"/>
      <family val="2"/>
    </font>
    <font>
      <b/>
      <sz val="8"/>
      <name val="Arial"/>
      <family val="2"/>
    </font>
    <font>
      <sz val="8"/>
      <name val="Arial"/>
      <family val="0"/>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5"/>
        <bgColor indexed="64"/>
      </patternFill>
    </fill>
  </fills>
  <borders count="21">
    <border>
      <left/>
      <right/>
      <top/>
      <bottom/>
      <diagonal/>
    </border>
    <border>
      <left style="thick"/>
      <right>
        <color indexed="63"/>
      </right>
      <top style="dashed"/>
      <bottom style="dashed"/>
    </border>
    <border>
      <left>
        <color indexed="63"/>
      </left>
      <right style="dashed"/>
      <top style="dashed"/>
      <bottom style="dashed"/>
    </border>
    <border>
      <left style="dashed"/>
      <right style="thick"/>
      <top style="dashed"/>
      <bottom style="dashed"/>
    </border>
    <border>
      <left style="dashed"/>
      <right style="thick"/>
      <top style="dashed"/>
      <bottom style="thick"/>
    </border>
    <border>
      <left style="dashed"/>
      <right style="thick"/>
      <top style="thick"/>
      <bottom style="dashed"/>
    </border>
    <border>
      <left style="thin"/>
      <right style="thick"/>
      <top style="thick"/>
      <bottom style="thick"/>
    </border>
    <border>
      <left style="thick">
        <color indexed="57"/>
      </left>
      <right>
        <color indexed="63"/>
      </right>
      <top style="thick">
        <color indexed="57"/>
      </top>
      <bottom style="thick">
        <color indexed="57"/>
      </bottom>
    </border>
    <border>
      <left style="dashed"/>
      <right style="dashed"/>
      <top style="dashed"/>
      <bottom style="thick"/>
    </border>
    <border>
      <left style="thick">
        <color indexed="48"/>
      </left>
      <right>
        <color indexed="63"/>
      </right>
      <top style="thick">
        <color indexed="48"/>
      </top>
      <bottom style="thick">
        <color indexed="48"/>
      </bottom>
    </border>
    <border>
      <left>
        <color indexed="63"/>
      </left>
      <right>
        <color indexed="63"/>
      </right>
      <top style="thick">
        <color indexed="48"/>
      </top>
      <bottom style="thick">
        <color indexed="48"/>
      </bottom>
    </border>
    <border>
      <left>
        <color indexed="63"/>
      </left>
      <right style="thick">
        <color indexed="48"/>
      </right>
      <top style="thick">
        <color indexed="48"/>
      </top>
      <bottom style="thick">
        <color indexed="48"/>
      </bottom>
    </border>
    <border>
      <left>
        <color indexed="63"/>
      </left>
      <right>
        <color indexed="63"/>
      </right>
      <top style="thick">
        <color indexed="57"/>
      </top>
      <bottom style="thick">
        <color indexed="57"/>
      </bottom>
    </border>
    <border>
      <left>
        <color indexed="63"/>
      </left>
      <right style="thick">
        <color indexed="57"/>
      </right>
      <top style="thick">
        <color indexed="57"/>
      </top>
      <bottom style="thick">
        <color indexed="57"/>
      </bottom>
    </border>
    <border>
      <left style="thick"/>
      <right style="dashed"/>
      <top style="dashed"/>
      <bottom style="thick"/>
    </border>
    <border>
      <left style="thick"/>
      <right style="thin"/>
      <top style="thick"/>
      <bottom style="thick"/>
    </border>
    <border>
      <left style="thin"/>
      <right style="thin"/>
      <top style="thick"/>
      <bottom style="thick"/>
    </border>
    <border>
      <left style="thick"/>
      <right style="dashed"/>
      <top style="thick"/>
      <bottom style="dashed"/>
    </border>
    <border>
      <left style="dashed"/>
      <right style="dashed"/>
      <top style="thick"/>
      <bottom style="dashed"/>
    </border>
    <border>
      <left style="thick"/>
      <right style="dashed"/>
      <top style="dashed"/>
      <bottom style="dashed"/>
    </border>
    <border>
      <left style="dashed"/>
      <right style="dashed"/>
      <top style="dashed"/>
      <bottom style="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2" borderId="0" xfId="0" applyFill="1" applyAlignment="1" applyProtection="1">
      <alignment/>
      <protection/>
    </xf>
    <xf numFmtId="0" fontId="0" fillId="0" borderId="0" xfId="0" applyAlignment="1" applyProtection="1">
      <alignment/>
      <protection/>
    </xf>
    <xf numFmtId="0" fontId="4" fillId="3" borderId="1" xfId="0" applyFont="1" applyFill="1" applyBorder="1" applyAlignment="1" applyProtection="1">
      <alignment horizontal="right" vertical="center"/>
      <protection/>
    </xf>
    <xf numFmtId="0" fontId="2" fillId="2" borderId="0" xfId="0" applyFont="1" applyFill="1" applyAlignment="1" applyProtection="1">
      <alignment/>
      <protection/>
    </xf>
    <xf numFmtId="0" fontId="4" fillId="3" borderId="1" xfId="0" applyFont="1" applyFill="1" applyBorder="1" applyAlignment="1" applyProtection="1">
      <alignment horizontal="center" vertical="center"/>
      <protection/>
    </xf>
    <xf numFmtId="10" fontId="4" fillId="3" borderId="2" xfId="0" applyNumberFormat="1" applyFont="1" applyFill="1" applyBorder="1" applyAlignment="1" applyProtection="1">
      <alignment horizontal="center" vertical="center"/>
      <protection/>
    </xf>
    <xf numFmtId="2" fontId="0" fillId="2" borderId="0" xfId="0" applyNumberFormat="1" applyFill="1" applyAlignment="1" applyProtection="1">
      <alignment/>
      <protection/>
    </xf>
    <xf numFmtId="0" fontId="0" fillId="2" borderId="0" xfId="0" applyFill="1" applyAlignment="1" applyProtection="1">
      <alignment/>
      <protection hidden="1"/>
    </xf>
    <xf numFmtId="0" fontId="2" fillId="2" borderId="0" xfId="0" applyFont="1" applyFill="1" applyAlignment="1" applyProtection="1">
      <alignment/>
      <protection hidden="1"/>
    </xf>
    <xf numFmtId="0" fontId="7" fillId="2" borderId="0" xfId="0" applyFont="1" applyFill="1" applyAlignment="1" applyProtection="1">
      <alignment/>
      <protection hidden="1"/>
    </xf>
    <xf numFmtId="172" fontId="10" fillId="3" borderId="3" xfId="0" applyNumberFormat="1" applyFont="1" applyFill="1" applyBorder="1" applyAlignment="1" applyProtection="1">
      <alignment horizontal="center" vertical="center"/>
      <protection locked="0"/>
    </xf>
    <xf numFmtId="172" fontId="10" fillId="3" borderId="4" xfId="0" applyNumberFormat="1" applyFont="1" applyFill="1" applyBorder="1" applyAlignment="1" applyProtection="1">
      <alignment horizontal="center" vertical="center"/>
      <protection locked="0"/>
    </xf>
    <xf numFmtId="0" fontId="0" fillId="0" borderId="0" xfId="0" applyAlignment="1" applyProtection="1">
      <alignment/>
      <protection hidden="1"/>
    </xf>
    <xf numFmtId="0" fontId="4" fillId="3" borderId="1" xfId="0" applyFont="1" applyFill="1" applyBorder="1" applyAlignment="1" applyProtection="1">
      <alignment horizontal="right" vertical="center"/>
      <protection hidden="1"/>
    </xf>
    <xf numFmtId="0" fontId="4" fillId="3" borderId="1" xfId="0" applyFont="1" applyFill="1" applyBorder="1" applyAlignment="1" applyProtection="1">
      <alignment horizontal="center" vertical="center"/>
      <protection hidden="1"/>
    </xf>
    <xf numFmtId="10" fontId="4" fillId="3" borderId="2" xfId="0" applyNumberFormat="1" applyFont="1" applyFill="1" applyBorder="1" applyAlignment="1" applyProtection="1">
      <alignment horizontal="center" vertical="center"/>
      <protection hidden="1"/>
    </xf>
    <xf numFmtId="172" fontId="10" fillId="3" borderId="5" xfId="0" applyNumberFormat="1" applyFont="1" applyFill="1" applyBorder="1" applyAlignment="1" applyProtection="1">
      <alignment horizontal="center" vertical="center"/>
      <protection locked="0"/>
    </xf>
    <xf numFmtId="0" fontId="0" fillId="2" borderId="0" xfId="0" applyFill="1" applyAlignment="1" applyProtection="1">
      <alignment horizontal="center"/>
      <protection hidden="1"/>
    </xf>
    <xf numFmtId="0" fontId="11" fillId="2" borderId="0" xfId="0" applyFont="1" applyFill="1" applyAlignment="1" applyProtection="1">
      <alignment/>
      <protection hidden="1"/>
    </xf>
    <xf numFmtId="0" fontId="8" fillId="2" borderId="0" xfId="15" applyFill="1" applyAlignment="1" applyProtection="1">
      <alignment/>
      <protection hidden="1"/>
    </xf>
    <xf numFmtId="0" fontId="0" fillId="2" borderId="0" xfId="0" applyFill="1" applyAlignment="1" applyProtection="1">
      <alignment/>
      <protection locked="0"/>
    </xf>
    <xf numFmtId="0" fontId="2" fillId="2" borderId="0" xfId="0" applyFont="1" applyFill="1" applyAlignment="1" applyProtection="1">
      <alignment/>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vertical="center"/>
      <protection hidden="1"/>
    </xf>
    <xf numFmtId="180" fontId="10" fillId="3" borderId="6" xfId="0" applyNumberFormat="1"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hidden="1"/>
    </xf>
    <xf numFmtId="172" fontId="0" fillId="2" borderId="0" xfId="0" applyNumberForma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xf>
    <xf numFmtId="0" fontId="0" fillId="4" borderId="7" xfId="0" applyFill="1" applyBorder="1" applyAlignment="1" applyProtection="1">
      <alignment horizontal="center" vertical="center" wrapText="1"/>
      <protection hidden="1"/>
    </xf>
    <xf numFmtId="0" fontId="16" fillId="2" borderId="0" xfId="0" applyFont="1" applyFill="1" applyAlignment="1" applyProtection="1">
      <alignment horizontal="center" vertical="center"/>
      <protection hidden="1"/>
    </xf>
    <xf numFmtId="0" fontId="16" fillId="2" borderId="0" xfId="0" applyFont="1" applyFill="1" applyAlignment="1" applyProtection="1">
      <alignment/>
      <protection hidden="1"/>
    </xf>
    <xf numFmtId="0" fontId="2" fillId="2" borderId="0" xfId="0" applyFont="1" applyFill="1" applyAlignment="1" applyProtection="1">
      <alignment/>
      <protection/>
    </xf>
    <xf numFmtId="172" fontId="0" fillId="3" borderId="5" xfId="0" applyNumberFormat="1" applyFill="1" applyBorder="1" applyAlignment="1" applyProtection="1">
      <alignment horizontal="center" vertical="center"/>
      <protection hidden="1"/>
    </xf>
    <xf numFmtId="175" fontId="4" fillId="3" borderId="2" xfId="0" applyNumberFormat="1" applyFont="1" applyFill="1" applyBorder="1" applyAlignment="1" applyProtection="1">
      <alignment horizontal="center" vertical="center"/>
      <protection hidden="1"/>
    </xf>
    <xf numFmtId="172" fontId="0" fillId="3" borderId="3" xfId="0" applyNumberFormat="1" applyFill="1" applyBorder="1" applyAlignment="1" applyProtection="1">
      <alignment horizontal="center" vertical="center"/>
      <protection hidden="1"/>
    </xf>
    <xf numFmtId="172" fontId="0" fillId="3" borderId="3" xfId="0" applyNumberFormat="1" applyFont="1" applyFill="1" applyBorder="1" applyAlignment="1" applyProtection="1">
      <alignment horizontal="center" vertical="center"/>
      <protection hidden="1"/>
    </xf>
    <xf numFmtId="172" fontId="0" fillId="3" borderId="4" xfId="0" applyNumberFormat="1" applyFont="1" applyFill="1" applyBorder="1" applyAlignment="1" applyProtection="1">
      <alignment horizontal="center" vertical="center"/>
      <protection hidden="1"/>
    </xf>
    <xf numFmtId="10" fontId="0" fillId="3" borderId="6" xfId="0" applyNumberFormat="1" applyFont="1" applyFill="1" applyBorder="1" applyAlignment="1" applyProtection="1" quotePrefix="1">
      <alignment horizontal="center" vertical="center"/>
      <protection hidden="1"/>
    </xf>
    <xf numFmtId="0" fontId="4" fillId="3" borderId="8" xfId="0" applyFont="1" applyFill="1" applyBorder="1" applyAlignment="1" applyProtection="1">
      <alignment horizontal="center" vertical="center"/>
      <protection hidden="1"/>
    </xf>
    <xf numFmtId="0" fontId="3" fillId="2" borderId="0" xfId="0" applyFont="1" applyFill="1" applyAlignment="1" applyProtection="1">
      <alignment horizontal="center"/>
      <protection hidden="1"/>
    </xf>
    <xf numFmtId="0" fontId="12" fillId="2" borderId="0" xfId="0" applyFont="1" applyFill="1" applyAlignment="1" applyProtection="1">
      <alignment horizontal="center"/>
      <protection hidden="1"/>
    </xf>
    <xf numFmtId="0" fontId="11" fillId="2" borderId="0" xfId="0" applyFont="1" applyFill="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1" fillId="0" borderId="9"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11" xfId="0" applyFont="1" applyBorder="1" applyAlignment="1" applyProtection="1">
      <alignment horizontal="center"/>
      <protection hidden="1"/>
    </xf>
    <xf numFmtId="0" fontId="4" fillId="4" borderId="12" xfId="0" applyFont="1" applyFill="1" applyBorder="1" applyAlignment="1" applyProtection="1">
      <alignment horizontal="center" vertical="center" wrapText="1"/>
      <protection hidden="1"/>
    </xf>
    <xf numFmtId="0" fontId="4" fillId="4" borderId="13" xfId="0" applyFont="1" applyFill="1" applyBorder="1" applyAlignment="1" applyProtection="1">
      <alignment horizontal="center" vertical="center" wrapText="1"/>
      <protection hidden="1"/>
    </xf>
    <xf numFmtId="0" fontId="4" fillId="3" borderId="14" xfId="0" applyFont="1" applyFill="1" applyBorder="1" applyAlignment="1" applyProtection="1">
      <alignment horizontal="center" vertical="center"/>
      <protection/>
    </xf>
    <xf numFmtId="0" fontId="4" fillId="3" borderId="8" xfId="0" applyFont="1" applyFill="1" applyBorder="1" applyAlignment="1" applyProtection="1">
      <alignment horizontal="center" vertical="center"/>
      <protection/>
    </xf>
    <xf numFmtId="0" fontId="0" fillId="2" borderId="0" xfId="0" applyFill="1" applyAlignment="1" applyProtection="1">
      <alignment horizontal="center"/>
      <protection/>
    </xf>
    <xf numFmtId="0" fontId="4" fillId="3" borderId="15" xfId="0" applyFont="1" applyFill="1" applyBorder="1" applyAlignment="1" applyProtection="1">
      <alignment horizontal="center" wrapText="1"/>
      <protection hidden="1"/>
    </xf>
    <xf numFmtId="0" fontId="4" fillId="3" borderId="16" xfId="0" applyFont="1" applyFill="1" applyBorder="1" applyAlignment="1" applyProtection="1">
      <alignment horizontal="center"/>
      <protection hidden="1"/>
    </xf>
    <xf numFmtId="0" fontId="0" fillId="2" borderId="0" xfId="0" applyFill="1" applyAlignment="1" applyProtection="1">
      <alignment horizontal="center" vertical="top" wrapText="1"/>
      <protection hidden="1"/>
    </xf>
    <xf numFmtId="0" fontId="0" fillId="0" borderId="0" xfId="0" applyAlignment="1">
      <alignment horizontal="center" vertical="top"/>
    </xf>
    <xf numFmtId="0" fontId="1" fillId="0" borderId="9"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11" xfId="0" applyFont="1" applyBorder="1" applyAlignment="1" applyProtection="1">
      <alignment horizontal="center"/>
      <protection/>
    </xf>
    <xf numFmtId="0" fontId="4" fillId="3" borderId="17" xfId="0" applyFont="1" applyFill="1" applyBorder="1" applyAlignment="1" applyProtection="1">
      <alignment horizontal="center" vertical="center"/>
      <protection/>
    </xf>
    <xf numFmtId="0" fontId="4" fillId="3" borderId="18" xfId="0" applyFont="1" applyFill="1" applyBorder="1" applyAlignment="1" applyProtection="1">
      <alignment horizontal="center" vertical="center"/>
      <protection/>
    </xf>
    <xf numFmtId="0" fontId="4" fillId="3" borderId="19" xfId="0" applyFont="1" applyFill="1" applyBorder="1" applyAlignment="1" applyProtection="1">
      <alignment horizontal="center" vertical="center"/>
      <protection/>
    </xf>
    <xf numFmtId="0" fontId="4" fillId="3" borderId="20" xfId="0" applyFont="1" applyFill="1" applyBorder="1" applyAlignment="1" applyProtection="1">
      <alignment horizontal="center" vertical="center"/>
      <protection/>
    </xf>
    <xf numFmtId="0" fontId="7" fillId="2" borderId="0" xfId="0" applyFont="1" applyFill="1" applyAlignment="1" applyProtection="1">
      <alignment horizontal="left" vertical="top"/>
      <protection hidden="1"/>
    </xf>
    <xf numFmtId="0" fontId="3" fillId="2" borderId="0" xfId="0" applyFont="1" applyFill="1" applyAlignment="1" applyProtection="1">
      <alignment horizontal="center" vertical="top"/>
      <protection hidden="1"/>
    </xf>
    <xf numFmtId="0" fontId="4" fillId="3" borderId="1" xfId="0" applyFont="1" applyFill="1" applyBorder="1" applyAlignment="1" applyProtection="1">
      <alignment horizontal="center" vertical="center"/>
      <protection/>
    </xf>
    <xf numFmtId="0" fontId="4" fillId="3" borderId="2" xfId="0" applyFont="1" applyFill="1" applyBorder="1" applyAlignment="1" applyProtection="1">
      <alignment horizontal="center" vertical="center"/>
      <protection/>
    </xf>
    <xf numFmtId="0" fontId="4" fillId="3" borderId="14" xfId="0" applyFont="1" applyFill="1" applyBorder="1" applyAlignment="1" applyProtection="1">
      <alignment horizontal="center" vertical="center"/>
      <protection hidden="1"/>
    </xf>
    <xf numFmtId="0" fontId="4" fillId="3" borderId="17" xfId="0" applyFont="1" applyFill="1" applyBorder="1" applyAlignment="1" applyProtection="1">
      <alignment horizontal="center" vertical="center"/>
      <protection hidden="1"/>
    </xf>
    <xf numFmtId="0" fontId="4" fillId="3" borderId="18" xfId="0" applyFont="1" applyFill="1" applyBorder="1" applyAlignment="1" applyProtection="1">
      <alignment horizontal="center" vertical="center"/>
      <protection hidden="1"/>
    </xf>
    <xf numFmtId="0" fontId="4" fillId="3" borderId="19" xfId="0" applyFont="1" applyFill="1" applyBorder="1" applyAlignment="1" applyProtection="1">
      <alignment horizontal="center" vertical="center"/>
      <protection hidden="1"/>
    </xf>
    <xf numFmtId="0" fontId="4" fillId="3" borderId="20" xfId="0"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7" fillId="2" borderId="0" xfId="0" applyFont="1" applyFill="1" applyAlignment="1" applyProtection="1">
      <alignment horizontal="left" vertical="top" wrapText="1"/>
      <protection hidden="1"/>
    </xf>
    <xf numFmtId="0" fontId="7" fillId="2" borderId="0" xfId="0" applyFont="1" applyFill="1" applyAlignment="1" applyProtection="1">
      <alignment vertical="top" wrapText="1"/>
      <protection hidden="1"/>
    </xf>
    <xf numFmtId="0" fontId="0" fillId="0" borderId="0" xfId="0" applyAlignment="1">
      <alignment vertical="top" wrapText="1"/>
    </xf>
    <xf numFmtId="0" fontId="4" fillId="3" borderId="15" xfId="0"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b/>
        <i val="0"/>
        <color rgb="FF339966"/>
      </font>
      <fill>
        <patternFill>
          <bgColor rgb="FFCCFFFF"/>
        </patternFill>
      </fill>
      <border/>
    </dxf>
    <dxf>
      <font>
        <b/>
        <i val="0"/>
        <color rgb="FFFF0000"/>
      </font>
      <fill>
        <patternFill>
          <bgColor rgb="FFFFFF99"/>
        </patternFill>
      </fill>
      <border/>
    </dxf>
    <dxf>
      <font>
        <b/>
        <i val="0"/>
        <color rgb="FFFF0000"/>
      </font>
      <fill>
        <patternFill>
          <bgColor rgb="FF00FF00"/>
        </patternFill>
      </fill>
      <border>
        <left style="thin">
          <color rgb="FF3366FF"/>
        </left>
        <right style="thin">
          <color rgb="FF000000"/>
        </right>
        <top style="thin"/>
        <bottom style="thin">
          <color rgb="FF000000"/>
        </bottom>
      </border>
    </dxf>
    <dxf>
      <font>
        <b/>
        <i val="0"/>
        <color rgb="FFFF0000"/>
      </font>
      <fill>
        <patternFill patternType="solid">
          <bgColor rgb="FFFFFF99"/>
        </patternFill>
      </fill>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hyperlink" Target="#F.P.1!A1"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38100</xdr:rowOff>
    </xdr:from>
    <xdr:to>
      <xdr:col>1</xdr:col>
      <xdr:colOff>704850</xdr:colOff>
      <xdr:row>7</xdr:row>
      <xdr:rowOff>552450</xdr:rowOff>
    </xdr:to>
    <xdr:pic>
      <xdr:nvPicPr>
        <xdr:cNvPr id="1" name="Picture 7"/>
        <xdr:cNvPicPr preferRelativeResize="1">
          <a:picLocks noChangeAspect="1"/>
        </xdr:cNvPicPr>
      </xdr:nvPicPr>
      <xdr:blipFill>
        <a:blip r:embed="rId1"/>
        <a:stretch>
          <a:fillRect/>
        </a:stretch>
      </xdr:blipFill>
      <xdr:spPr>
        <a:xfrm>
          <a:off x="904875" y="2600325"/>
          <a:ext cx="561975" cy="514350"/>
        </a:xfrm>
        <a:prstGeom prst="rect">
          <a:avLst/>
        </a:prstGeom>
        <a:noFill/>
        <a:ln w="9525" cmpd="sng">
          <a:noFill/>
        </a:ln>
      </xdr:spPr>
    </xdr:pic>
    <xdr:clientData/>
  </xdr:twoCellAnchor>
  <xdr:twoCellAnchor>
    <xdr:from>
      <xdr:col>3</xdr:col>
      <xdr:colOff>1285875</xdr:colOff>
      <xdr:row>10</xdr:row>
      <xdr:rowOff>371475</xdr:rowOff>
    </xdr:from>
    <xdr:to>
      <xdr:col>5</xdr:col>
      <xdr:colOff>533400</xdr:colOff>
      <xdr:row>13</xdr:row>
      <xdr:rowOff>76200</xdr:rowOff>
    </xdr:to>
    <xdr:sp>
      <xdr:nvSpPr>
        <xdr:cNvPr id="2" name="Rectangle 9">
          <a:hlinkClick r:id="rId2"/>
        </xdr:cNvPr>
        <xdr:cNvSpPr>
          <a:spLocks/>
        </xdr:cNvSpPr>
      </xdr:nvSpPr>
      <xdr:spPr>
        <a:xfrm>
          <a:off x="3571875" y="4314825"/>
          <a:ext cx="1657350" cy="428625"/>
        </a:xfrm>
        <a:prstGeom prst="roundRect">
          <a:avLst/>
        </a:prstGeom>
        <a:solidFill>
          <a:srgbClr val="CCFFFF"/>
        </a:solidFill>
        <a:ln w="2540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Clique </a:t>
          </a:r>
          <a:r>
            <a:rPr lang="en-US" cap="none" sz="1000" b="1" i="0" u="sng" baseline="0">
              <a:latin typeface="Arial"/>
              <a:ea typeface="Arial"/>
              <a:cs typeface="Arial"/>
            </a:rPr>
            <a:t>ICI</a:t>
          </a:r>
          <a:r>
            <a:rPr lang="en-US" cap="none" sz="1000" b="1" i="0" u="none" baseline="0">
              <a:latin typeface="Arial"/>
              <a:ea typeface="Arial"/>
              <a:cs typeface="Arial"/>
            </a:rPr>
            <a:t> pour commencer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4</xdr:row>
      <xdr:rowOff>57150</xdr:rowOff>
    </xdr:from>
    <xdr:to>
      <xdr:col>9</xdr:col>
      <xdr:colOff>209550</xdr:colOff>
      <xdr:row>5</xdr:row>
      <xdr:rowOff>219075</xdr:rowOff>
    </xdr:to>
    <xdr:pic>
      <xdr:nvPicPr>
        <xdr:cNvPr id="1" name="CommandButton1"/>
        <xdr:cNvPicPr preferRelativeResize="1">
          <a:picLocks noChangeAspect="1"/>
        </xdr:cNvPicPr>
      </xdr:nvPicPr>
      <xdr:blipFill>
        <a:blip r:embed="rId1"/>
        <a:stretch>
          <a:fillRect/>
        </a:stretch>
      </xdr:blipFill>
      <xdr:spPr>
        <a:xfrm>
          <a:off x="5848350" y="1190625"/>
          <a:ext cx="1733550" cy="561975"/>
        </a:xfrm>
        <a:prstGeom prst="rect">
          <a:avLst/>
        </a:prstGeom>
        <a:noFill/>
        <a:ln w="9525" cmpd="sng">
          <a:noFill/>
        </a:ln>
      </xdr:spPr>
    </xdr:pic>
    <xdr:clientData/>
  </xdr:twoCellAnchor>
  <xdr:twoCellAnchor editAs="oneCell">
    <xdr:from>
      <xdr:col>7</xdr:col>
      <xdr:colOff>0</xdr:colOff>
      <xdr:row>7</xdr:row>
      <xdr:rowOff>390525</xdr:rowOff>
    </xdr:from>
    <xdr:to>
      <xdr:col>9</xdr:col>
      <xdr:colOff>209550</xdr:colOff>
      <xdr:row>9</xdr:row>
      <xdr:rowOff>152400</xdr:rowOff>
    </xdr:to>
    <xdr:pic>
      <xdr:nvPicPr>
        <xdr:cNvPr id="2" name="CommandButton2"/>
        <xdr:cNvPicPr preferRelativeResize="1">
          <a:picLocks noChangeAspect="1"/>
        </xdr:cNvPicPr>
      </xdr:nvPicPr>
      <xdr:blipFill>
        <a:blip r:embed="rId2"/>
        <a:stretch>
          <a:fillRect/>
        </a:stretch>
      </xdr:blipFill>
      <xdr:spPr>
        <a:xfrm>
          <a:off x="5848350" y="2724150"/>
          <a:ext cx="17335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4</xdr:row>
      <xdr:rowOff>57150</xdr:rowOff>
    </xdr:from>
    <xdr:to>
      <xdr:col>9</xdr:col>
      <xdr:colOff>209550</xdr:colOff>
      <xdr:row>5</xdr:row>
      <xdr:rowOff>219075</xdr:rowOff>
    </xdr:to>
    <xdr:pic>
      <xdr:nvPicPr>
        <xdr:cNvPr id="1" name="CommandButton1"/>
        <xdr:cNvPicPr preferRelativeResize="1">
          <a:picLocks noChangeAspect="1"/>
        </xdr:cNvPicPr>
      </xdr:nvPicPr>
      <xdr:blipFill>
        <a:blip r:embed="rId1"/>
        <a:stretch>
          <a:fillRect/>
        </a:stretch>
      </xdr:blipFill>
      <xdr:spPr>
        <a:xfrm>
          <a:off x="5886450" y="1190625"/>
          <a:ext cx="1733550" cy="561975"/>
        </a:xfrm>
        <a:prstGeom prst="rect">
          <a:avLst/>
        </a:prstGeom>
        <a:noFill/>
        <a:ln w="9525" cmpd="sng">
          <a:noFill/>
        </a:ln>
      </xdr:spPr>
    </xdr:pic>
    <xdr:clientData/>
  </xdr:twoCellAnchor>
  <xdr:twoCellAnchor editAs="oneCell">
    <xdr:from>
      <xdr:col>7</xdr:col>
      <xdr:colOff>0</xdr:colOff>
      <xdr:row>8</xdr:row>
      <xdr:rowOff>9525</xdr:rowOff>
    </xdr:from>
    <xdr:to>
      <xdr:col>9</xdr:col>
      <xdr:colOff>209550</xdr:colOff>
      <xdr:row>9</xdr:row>
      <xdr:rowOff>171450</xdr:rowOff>
    </xdr:to>
    <xdr:pic>
      <xdr:nvPicPr>
        <xdr:cNvPr id="2" name="CommandButton2"/>
        <xdr:cNvPicPr preferRelativeResize="1">
          <a:picLocks noChangeAspect="1"/>
        </xdr:cNvPicPr>
      </xdr:nvPicPr>
      <xdr:blipFill>
        <a:blip r:embed="rId2"/>
        <a:stretch>
          <a:fillRect/>
        </a:stretch>
      </xdr:blipFill>
      <xdr:spPr>
        <a:xfrm>
          <a:off x="5886450" y="2743200"/>
          <a:ext cx="17335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4</xdr:row>
      <xdr:rowOff>57150</xdr:rowOff>
    </xdr:from>
    <xdr:to>
      <xdr:col>9</xdr:col>
      <xdr:colOff>209550</xdr:colOff>
      <xdr:row>5</xdr:row>
      <xdr:rowOff>219075</xdr:rowOff>
    </xdr:to>
    <xdr:pic>
      <xdr:nvPicPr>
        <xdr:cNvPr id="1" name="CommandButton1"/>
        <xdr:cNvPicPr preferRelativeResize="1">
          <a:picLocks noChangeAspect="1"/>
        </xdr:cNvPicPr>
      </xdr:nvPicPr>
      <xdr:blipFill>
        <a:blip r:embed="rId1"/>
        <a:stretch>
          <a:fillRect/>
        </a:stretch>
      </xdr:blipFill>
      <xdr:spPr>
        <a:xfrm>
          <a:off x="5972175" y="1190625"/>
          <a:ext cx="1733550" cy="561975"/>
        </a:xfrm>
        <a:prstGeom prst="rect">
          <a:avLst/>
        </a:prstGeom>
        <a:noFill/>
        <a:ln w="9525" cmpd="sng">
          <a:noFill/>
        </a:ln>
      </xdr:spPr>
    </xdr:pic>
    <xdr:clientData/>
  </xdr:twoCellAnchor>
  <xdr:twoCellAnchor editAs="oneCell">
    <xdr:from>
      <xdr:col>7</xdr:col>
      <xdr:colOff>0</xdr:colOff>
      <xdr:row>7</xdr:row>
      <xdr:rowOff>390525</xdr:rowOff>
    </xdr:from>
    <xdr:to>
      <xdr:col>9</xdr:col>
      <xdr:colOff>209550</xdr:colOff>
      <xdr:row>9</xdr:row>
      <xdr:rowOff>152400</xdr:rowOff>
    </xdr:to>
    <xdr:pic>
      <xdr:nvPicPr>
        <xdr:cNvPr id="2" name="CommandButton2"/>
        <xdr:cNvPicPr preferRelativeResize="1">
          <a:picLocks noChangeAspect="1"/>
        </xdr:cNvPicPr>
      </xdr:nvPicPr>
      <xdr:blipFill>
        <a:blip r:embed="rId2"/>
        <a:stretch>
          <a:fillRect/>
        </a:stretch>
      </xdr:blipFill>
      <xdr:spPr>
        <a:xfrm>
          <a:off x="5972175" y="2724150"/>
          <a:ext cx="1733550"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4</xdr:row>
      <xdr:rowOff>57150</xdr:rowOff>
    </xdr:from>
    <xdr:to>
      <xdr:col>9</xdr:col>
      <xdr:colOff>209550</xdr:colOff>
      <xdr:row>5</xdr:row>
      <xdr:rowOff>219075</xdr:rowOff>
    </xdr:to>
    <xdr:pic>
      <xdr:nvPicPr>
        <xdr:cNvPr id="1" name="CommandButton1"/>
        <xdr:cNvPicPr preferRelativeResize="1">
          <a:picLocks noChangeAspect="1"/>
        </xdr:cNvPicPr>
      </xdr:nvPicPr>
      <xdr:blipFill>
        <a:blip r:embed="rId1"/>
        <a:stretch>
          <a:fillRect/>
        </a:stretch>
      </xdr:blipFill>
      <xdr:spPr>
        <a:xfrm>
          <a:off x="5867400" y="1190625"/>
          <a:ext cx="1733550" cy="561975"/>
        </a:xfrm>
        <a:prstGeom prst="rect">
          <a:avLst/>
        </a:prstGeom>
        <a:noFill/>
        <a:ln w="9525" cmpd="sng">
          <a:noFill/>
        </a:ln>
      </xdr:spPr>
    </xdr:pic>
    <xdr:clientData/>
  </xdr:twoCellAnchor>
  <xdr:twoCellAnchor editAs="oneCell">
    <xdr:from>
      <xdr:col>7</xdr:col>
      <xdr:colOff>0</xdr:colOff>
      <xdr:row>7</xdr:row>
      <xdr:rowOff>390525</xdr:rowOff>
    </xdr:from>
    <xdr:to>
      <xdr:col>9</xdr:col>
      <xdr:colOff>209550</xdr:colOff>
      <xdr:row>9</xdr:row>
      <xdr:rowOff>152400</xdr:rowOff>
    </xdr:to>
    <xdr:pic>
      <xdr:nvPicPr>
        <xdr:cNvPr id="2" name="CommandButton2"/>
        <xdr:cNvPicPr preferRelativeResize="1">
          <a:picLocks noChangeAspect="1"/>
        </xdr:cNvPicPr>
      </xdr:nvPicPr>
      <xdr:blipFill>
        <a:blip r:embed="rId2"/>
        <a:stretch>
          <a:fillRect/>
        </a:stretch>
      </xdr:blipFill>
      <xdr:spPr>
        <a:xfrm>
          <a:off x="5867400" y="2724150"/>
          <a:ext cx="173355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4</xdr:row>
      <xdr:rowOff>57150</xdr:rowOff>
    </xdr:from>
    <xdr:to>
      <xdr:col>9</xdr:col>
      <xdr:colOff>209550</xdr:colOff>
      <xdr:row>5</xdr:row>
      <xdr:rowOff>219075</xdr:rowOff>
    </xdr:to>
    <xdr:pic>
      <xdr:nvPicPr>
        <xdr:cNvPr id="1" name="CommandButton1"/>
        <xdr:cNvPicPr preferRelativeResize="1">
          <a:picLocks noChangeAspect="1"/>
        </xdr:cNvPicPr>
      </xdr:nvPicPr>
      <xdr:blipFill>
        <a:blip r:embed="rId1"/>
        <a:stretch>
          <a:fillRect/>
        </a:stretch>
      </xdr:blipFill>
      <xdr:spPr>
        <a:xfrm>
          <a:off x="5838825" y="1190625"/>
          <a:ext cx="1733550" cy="561975"/>
        </a:xfrm>
        <a:prstGeom prst="rect">
          <a:avLst/>
        </a:prstGeom>
        <a:noFill/>
        <a:ln w="9525" cmpd="sng">
          <a:noFill/>
        </a:ln>
      </xdr:spPr>
    </xdr:pic>
    <xdr:clientData/>
  </xdr:twoCellAnchor>
  <xdr:twoCellAnchor editAs="oneCell">
    <xdr:from>
      <xdr:col>7</xdr:col>
      <xdr:colOff>0</xdr:colOff>
      <xdr:row>7</xdr:row>
      <xdr:rowOff>390525</xdr:rowOff>
    </xdr:from>
    <xdr:to>
      <xdr:col>9</xdr:col>
      <xdr:colOff>209550</xdr:colOff>
      <xdr:row>9</xdr:row>
      <xdr:rowOff>152400</xdr:rowOff>
    </xdr:to>
    <xdr:pic>
      <xdr:nvPicPr>
        <xdr:cNvPr id="2" name="CommandButton2"/>
        <xdr:cNvPicPr preferRelativeResize="1">
          <a:picLocks noChangeAspect="1"/>
        </xdr:cNvPicPr>
      </xdr:nvPicPr>
      <xdr:blipFill>
        <a:blip r:embed="rId2"/>
        <a:stretch>
          <a:fillRect/>
        </a:stretch>
      </xdr:blipFill>
      <xdr:spPr>
        <a:xfrm>
          <a:off x="5838825" y="2724150"/>
          <a:ext cx="1733550"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4</xdr:row>
      <xdr:rowOff>57150</xdr:rowOff>
    </xdr:from>
    <xdr:to>
      <xdr:col>9</xdr:col>
      <xdr:colOff>209550</xdr:colOff>
      <xdr:row>5</xdr:row>
      <xdr:rowOff>219075</xdr:rowOff>
    </xdr:to>
    <xdr:pic>
      <xdr:nvPicPr>
        <xdr:cNvPr id="1" name="CommandButton1"/>
        <xdr:cNvPicPr preferRelativeResize="1">
          <a:picLocks noChangeAspect="1"/>
        </xdr:cNvPicPr>
      </xdr:nvPicPr>
      <xdr:blipFill>
        <a:blip r:embed="rId1"/>
        <a:stretch>
          <a:fillRect/>
        </a:stretch>
      </xdr:blipFill>
      <xdr:spPr>
        <a:xfrm>
          <a:off x="5905500" y="1190625"/>
          <a:ext cx="1733550" cy="561975"/>
        </a:xfrm>
        <a:prstGeom prst="rect">
          <a:avLst/>
        </a:prstGeom>
        <a:noFill/>
        <a:ln w="9525" cmpd="sng">
          <a:noFill/>
        </a:ln>
      </xdr:spPr>
    </xdr:pic>
    <xdr:clientData/>
  </xdr:twoCellAnchor>
  <xdr:twoCellAnchor editAs="oneCell">
    <xdr:from>
      <xdr:col>7</xdr:col>
      <xdr:colOff>0</xdr:colOff>
      <xdr:row>7</xdr:row>
      <xdr:rowOff>390525</xdr:rowOff>
    </xdr:from>
    <xdr:to>
      <xdr:col>9</xdr:col>
      <xdr:colOff>209550</xdr:colOff>
      <xdr:row>9</xdr:row>
      <xdr:rowOff>152400</xdr:rowOff>
    </xdr:to>
    <xdr:pic>
      <xdr:nvPicPr>
        <xdr:cNvPr id="2" name="CommandButton2"/>
        <xdr:cNvPicPr preferRelativeResize="1">
          <a:picLocks noChangeAspect="1"/>
        </xdr:cNvPicPr>
      </xdr:nvPicPr>
      <xdr:blipFill>
        <a:blip r:embed="rId2"/>
        <a:stretch>
          <a:fillRect/>
        </a:stretch>
      </xdr:blipFill>
      <xdr:spPr>
        <a:xfrm>
          <a:off x="5905500" y="2724150"/>
          <a:ext cx="17335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ierre.mariot@ac-besancon.fr" TargetMode="External" /><Relationship Id="rId2" Type="http://schemas.openxmlformats.org/officeDocument/2006/relationships/hyperlink" Target="http://catice.ac-besancon.fr/maths_sciences"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Feuil4">
    <tabColor indexed="43"/>
  </sheetPr>
  <dimension ref="A1:O54"/>
  <sheetViews>
    <sheetView showGridLines="0" showRowColHeaders="0" tabSelected="1" workbookViewId="0" topLeftCell="A1">
      <selection activeCell="B3" sqref="B3:H7"/>
    </sheetView>
  </sheetViews>
  <sheetFormatPr defaultColWidth="11.421875" defaultRowHeight="12.75"/>
  <cols>
    <col min="1" max="1" width="11.421875" style="13" customWidth="1"/>
    <col min="2" max="2" width="14.140625" style="13" customWidth="1"/>
    <col min="3" max="3" width="8.7109375" style="13" customWidth="1"/>
    <col min="4" max="4" width="24.7109375" style="13" customWidth="1"/>
    <col min="5" max="16384" width="11.421875" style="13" customWidth="1"/>
  </cols>
  <sheetData>
    <row r="1" spans="1:15" ht="30.75" thickBot="1" thickTop="1">
      <c r="A1" s="45" t="s">
        <v>5</v>
      </c>
      <c r="B1" s="46"/>
      <c r="C1" s="46"/>
      <c r="D1" s="46"/>
      <c r="E1" s="46"/>
      <c r="F1" s="46"/>
      <c r="G1" s="46"/>
      <c r="H1" s="46"/>
      <c r="I1" s="47"/>
      <c r="J1" s="8"/>
      <c r="K1" s="8"/>
      <c r="L1" s="8"/>
      <c r="M1" s="8"/>
      <c r="N1" s="8"/>
      <c r="O1" s="8"/>
    </row>
    <row r="2" spans="1:15" ht="13.5" thickTop="1">
      <c r="A2" s="8"/>
      <c r="B2" s="8"/>
      <c r="C2" s="8"/>
      <c r="D2" s="8"/>
      <c r="E2" s="8"/>
      <c r="F2" s="8"/>
      <c r="G2" s="8"/>
      <c r="H2" s="8"/>
      <c r="I2" s="8"/>
      <c r="J2" s="8"/>
      <c r="K2" s="8"/>
      <c r="L2" s="8"/>
      <c r="M2" s="8"/>
      <c r="N2" s="8"/>
      <c r="O2" s="8"/>
    </row>
    <row r="3" spans="1:15" ht="31.5" customHeight="1">
      <c r="A3" s="8"/>
      <c r="B3" s="43" t="s">
        <v>26</v>
      </c>
      <c r="C3" s="43"/>
      <c r="D3" s="43"/>
      <c r="E3" s="43"/>
      <c r="F3" s="43"/>
      <c r="G3" s="43"/>
      <c r="H3" s="43"/>
      <c r="I3" s="8"/>
      <c r="J3" s="8"/>
      <c r="K3" s="8"/>
      <c r="L3" s="8"/>
      <c r="M3" s="8"/>
      <c r="N3" s="8"/>
      <c r="O3" s="8"/>
    </row>
    <row r="4" spans="1:15" ht="31.5" customHeight="1">
      <c r="A4" s="8"/>
      <c r="B4" s="44"/>
      <c r="C4" s="44"/>
      <c r="D4" s="44"/>
      <c r="E4" s="44"/>
      <c r="F4" s="44"/>
      <c r="G4" s="44"/>
      <c r="H4" s="44"/>
      <c r="I4" s="8"/>
      <c r="J4" s="8"/>
      <c r="K4" s="8"/>
      <c r="L4" s="8"/>
      <c r="M4" s="8"/>
      <c r="N4" s="8"/>
      <c r="O4" s="8"/>
    </row>
    <row r="5" spans="1:15" ht="31.5" customHeight="1">
      <c r="A5" s="8"/>
      <c r="B5" s="44"/>
      <c r="C5" s="44"/>
      <c r="D5" s="44"/>
      <c r="E5" s="44"/>
      <c r="F5" s="44"/>
      <c r="G5" s="44"/>
      <c r="H5" s="44"/>
      <c r="I5" s="8"/>
      <c r="J5" s="8"/>
      <c r="K5" s="8"/>
      <c r="L5" s="8"/>
      <c r="M5" s="8"/>
      <c r="N5" s="8"/>
      <c r="O5" s="8"/>
    </row>
    <row r="6" spans="1:15" ht="31.5" customHeight="1">
      <c r="A6" s="8"/>
      <c r="B6" s="44"/>
      <c r="C6" s="44"/>
      <c r="D6" s="44"/>
      <c r="E6" s="44"/>
      <c r="F6" s="44"/>
      <c r="G6" s="44"/>
      <c r="H6" s="44"/>
      <c r="I6" s="8"/>
      <c r="J6" s="8"/>
      <c r="K6" s="8"/>
      <c r="L6" s="8"/>
      <c r="M6" s="8"/>
      <c r="N6" s="8"/>
      <c r="O6" s="8"/>
    </row>
    <row r="7" spans="1:15" ht="31.5" customHeight="1" thickBot="1">
      <c r="A7" s="8"/>
      <c r="B7" s="44"/>
      <c r="C7" s="44"/>
      <c r="D7" s="44"/>
      <c r="E7" s="44"/>
      <c r="F7" s="44"/>
      <c r="G7" s="44"/>
      <c r="H7" s="44"/>
      <c r="I7" s="8"/>
      <c r="J7" s="8"/>
      <c r="K7" s="8"/>
      <c r="L7" s="8"/>
      <c r="M7" s="8"/>
      <c r="N7" s="8"/>
      <c r="O7" s="8"/>
    </row>
    <row r="8" spans="1:15" ht="45.75" customHeight="1" thickBot="1" thickTop="1">
      <c r="A8" s="8"/>
      <c r="B8" s="30"/>
      <c r="C8" s="48" t="s">
        <v>22</v>
      </c>
      <c r="D8" s="48"/>
      <c r="E8" s="48"/>
      <c r="F8" s="48"/>
      <c r="G8" s="48"/>
      <c r="H8" s="49"/>
      <c r="I8" s="8"/>
      <c r="J8" s="8"/>
      <c r="K8" s="8"/>
      <c r="L8" s="8"/>
      <c r="M8" s="8"/>
      <c r="N8" s="8"/>
      <c r="O8" s="8"/>
    </row>
    <row r="9" spans="1:15" ht="31.5" customHeight="1" thickTop="1">
      <c r="A9" s="8"/>
      <c r="B9" s="19"/>
      <c r="C9" s="19"/>
      <c r="D9" s="19"/>
      <c r="E9" s="8"/>
      <c r="F9" s="8"/>
      <c r="G9" s="8"/>
      <c r="H9" s="8"/>
      <c r="I9" s="8"/>
      <c r="J9" s="8"/>
      <c r="K9" s="8"/>
      <c r="L9" s="8"/>
      <c r="M9" s="8"/>
      <c r="N9" s="8"/>
      <c r="O9" s="8"/>
    </row>
    <row r="10" spans="1:15" ht="31.5" customHeight="1">
      <c r="A10" s="42" t="s">
        <v>16</v>
      </c>
      <c r="B10" s="42"/>
      <c r="C10" s="42"/>
      <c r="D10" s="42"/>
      <c r="E10" s="42"/>
      <c r="F10" s="42"/>
      <c r="G10" s="42"/>
      <c r="H10" s="42"/>
      <c r="I10" s="42"/>
      <c r="J10" s="42"/>
      <c r="K10" s="8"/>
      <c r="L10" s="8"/>
      <c r="M10" s="8"/>
      <c r="N10" s="8"/>
      <c r="O10" s="8"/>
    </row>
    <row r="11" spans="1:15" ht="31.5" customHeight="1">
      <c r="A11" s="8"/>
      <c r="B11" s="19"/>
      <c r="C11" s="19"/>
      <c r="D11" s="19"/>
      <c r="E11" s="9"/>
      <c r="F11" s="9"/>
      <c r="G11" s="9"/>
      <c r="H11" s="8" t="s">
        <v>17</v>
      </c>
      <c r="I11" s="8"/>
      <c r="J11" s="8"/>
      <c r="K11" s="8"/>
      <c r="L11" s="8"/>
      <c r="M11" s="8"/>
      <c r="N11" s="8"/>
      <c r="O11" s="8"/>
    </row>
    <row r="12" spans="1:15" ht="12.75">
      <c r="A12" s="8"/>
      <c r="B12" s="9"/>
      <c r="C12" s="8"/>
      <c r="D12" s="9"/>
      <c r="E12" s="9"/>
      <c r="F12" s="8"/>
      <c r="G12" s="8"/>
      <c r="H12" s="8" t="s">
        <v>18</v>
      </c>
      <c r="I12" s="8"/>
      <c r="J12" s="8"/>
      <c r="K12" s="8"/>
      <c r="L12" s="8"/>
      <c r="M12" s="8"/>
      <c r="N12" s="8"/>
      <c r="O12" s="8"/>
    </row>
    <row r="13" spans="1:15" ht="12.75">
      <c r="A13" s="8"/>
      <c r="B13" s="8"/>
      <c r="C13" s="8"/>
      <c r="D13" s="9"/>
      <c r="E13" s="9"/>
      <c r="F13" s="8"/>
      <c r="G13" s="8"/>
      <c r="H13" s="20" t="s">
        <v>19</v>
      </c>
      <c r="I13" s="8"/>
      <c r="J13" s="8"/>
      <c r="K13" s="8"/>
      <c r="L13" s="8"/>
      <c r="M13" s="8"/>
      <c r="N13" s="8"/>
      <c r="O13" s="8"/>
    </row>
    <row r="14" spans="1:15" ht="12.75" customHeight="1">
      <c r="A14" s="8"/>
      <c r="B14" s="8"/>
      <c r="C14" s="8"/>
      <c r="D14" s="9"/>
      <c r="E14" s="8"/>
      <c r="F14" s="8"/>
      <c r="G14" s="8"/>
      <c r="H14" s="20" t="s">
        <v>20</v>
      </c>
      <c r="I14" s="8"/>
      <c r="J14" s="8"/>
      <c r="K14" s="8"/>
      <c r="L14" s="8"/>
      <c r="M14" s="8"/>
      <c r="N14" s="8"/>
      <c r="O14" s="8"/>
    </row>
    <row r="15" spans="1:15" ht="12.75" customHeight="1">
      <c r="A15" s="8"/>
      <c r="B15" s="41"/>
      <c r="C15" s="41"/>
      <c r="D15" s="41"/>
      <c r="E15" s="10"/>
      <c r="F15" s="8"/>
      <c r="G15" s="8"/>
      <c r="H15" s="8" t="s">
        <v>23</v>
      </c>
      <c r="I15" s="8"/>
      <c r="J15" s="8"/>
      <c r="K15" s="8"/>
      <c r="L15" s="8"/>
      <c r="M15" s="8"/>
      <c r="N15" s="8"/>
      <c r="O15" s="8"/>
    </row>
    <row r="16" spans="1:15" ht="12.75">
      <c r="A16" s="8"/>
      <c r="B16" s="8"/>
      <c r="C16" s="8"/>
      <c r="D16" s="8"/>
      <c r="E16" s="8"/>
      <c r="F16" s="8"/>
      <c r="G16" s="8"/>
      <c r="H16" s="8"/>
      <c r="I16" s="8"/>
      <c r="J16" s="8"/>
      <c r="K16" s="8"/>
      <c r="L16" s="8"/>
      <c r="M16" s="8"/>
      <c r="N16" s="8"/>
      <c r="O16" s="8"/>
    </row>
    <row r="17" spans="1:15" ht="12.75">
      <c r="A17" s="8"/>
      <c r="B17" s="8"/>
      <c r="C17" s="8"/>
      <c r="D17" s="8"/>
      <c r="E17" s="8"/>
      <c r="F17" s="8"/>
      <c r="G17" s="8"/>
      <c r="H17" s="8"/>
      <c r="I17" s="8"/>
      <c r="J17" s="8"/>
      <c r="K17" s="8"/>
      <c r="L17" s="8"/>
      <c r="M17" s="8"/>
      <c r="N17" s="8"/>
      <c r="O17" s="8"/>
    </row>
    <row r="18" spans="1:15" ht="12.75">
      <c r="A18" s="8"/>
      <c r="B18" s="8"/>
      <c r="C18" s="8"/>
      <c r="D18" s="8"/>
      <c r="E18" s="8"/>
      <c r="F18" s="8"/>
      <c r="G18" s="8"/>
      <c r="H18" s="8"/>
      <c r="I18" s="8"/>
      <c r="J18" s="8"/>
      <c r="K18" s="8"/>
      <c r="L18" s="8"/>
      <c r="M18" s="8"/>
      <c r="N18" s="8"/>
      <c r="O18" s="8"/>
    </row>
    <row r="19" spans="1:15" ht="12.75">
      <c r="A19" s="8"/>
      <c r="B19" s="8"/>
      <c r="C19" s="8"/>
      <c r="D19" s="8"/>
      <c r="E19" s="8"/>
      <c r="F19" s="8"/>
      <c r="G19" s="8"/>
      <c r="H19" s="8"/>
      <c r="I19" s="8"/>
      <c r="J19" s="8"/>
      <c r="K19" s="8"/>
      <c r="L19" s="8"/>
      <c r="M19" s="8"/>
      <c r="N19" s="8"/>
      <c r="O19" s="8"/>
    </row>
    <row r="20" spans="1:15" ht="12.75">
      <c r="A20" s="8"/>
      <c r="B20" s="8"/>
      <c r="C20" s="8"/>
      <c r="D20" s="8"/>
      <c r="E20" s="8"/>
      <c r="F20" s="8"/>
      <c r="G20" s="8"/>
      <c r="H20" s="8"/>
      <c r="I20" s="8"/>
      <c r="J20" s="8"/>
      <c r="K20" s="8"/>
      <c r="L20" s="8"/>
      <c r="M20" s="8"/>
      <c r="N20" s="8"/>
      <c r="O20" s="8"/>
    </row>
    <row r="21" spans="1:15" ht="12.75">
      <c r="A21" s="8"/>
      <c r="B21" s="8"/>
      <c r="C21" s="8"/>
      <c r="D21" s="8"/>
      <c r="E21" s="8"/>
      <c r="F21" s="8"/>
      <c r="G21" s="8"/>
      <c r="H21" s="8"/>
      <c r="I21" s="8"/>
      <c r="J21" s="8"/>
      <c r="K21" s="8"/>
      <c r="L21" s="8"/>
      <c r="M21" s="8"/>
      <c r="N21" s="8"/>
      <c r="O21" s="8"/>
    </row>
    <row r="22" spans="1:15" ht="12.75">
      <c r="A22" s="8"/>
      <c r="B22" s="8"/>
      <c r="C22" s="8"/>
      <c r="D22" s="8"/>
      <c r="E22" s="8"/>
      <c r="F22" s="8"/>
      <c r="G22" s="8"/>
      <c r="H22" s="8"/>
      <c r="I22" s="8"/>
      <c r="J22" s="8"/>
      <c r="K22" s="8"/>
      <c r="L22" s="8"/>
      <c r="M22" s="8"/>
      <c r="N22" s="8"/>
      <c r="O22" s="8"/>
    </row>
    <row r="23" spans="1:15" ht="12.75">
      <c r="A23" s="8"/>
      <c r="B23" s="8"/>
      <c r="C23" s="8"/>
      <c r="D23" s="8"/>
      <c r="E23" s="8"/>
      <c r="F23" s="8"/>
      <c r="G23" s="8"/>
      <c r="H23" s="8"/>
      <c r="I23" s="8"/>
      <c r="J23" s="8"/>
      <c r="K23" s="8"/>
      <c r="L23" s="8"/>
      <c r="M23" s="8"/>
      <c r="N23" s="8"/>
      <c r="O23" s="8"/>
    </row>
    <row r="24" spans="1:15" ht="12.75">
      <c r="A24" s="8"/>
      <c r="B24" s="8"/>
      <c r="C24" s="8"/>
      <c r="D24" s="8"/>
      <c r="E24" s="8"/>
      <c r="F24" s="8"/>
      <c r="G24" s="8"/>
      <c r="H24" s="8"/>
      <c r="I24" s="8"/>
      <c r="J24" s="8"/>
      <c r="K24" s="8"/>
      <c r="L24" s="8"/>
      <c r="M24" s="8"/>
      <c r="N24" s="8"/>
      <c r="O24" s="8"/>
    </row>
    <row r="25" spans="1:15" ht="12.75">
      <c r="A25" s="8"/>
      <c r="B25" s="8"/>
      <c r="C25" s="8"/>
      <c r="D25" s="8"/>
      <c r="E25" s="8"/>
      <c r="F25" s="8"/>
      <c r="G25" s="8"/>
      <c r="H25" s="8"/>
      <c r="I25" s="8"/>
      <c r="J25" s="8"/>
      <c r="K25" s="8"/>
      <c r="L25" s="8"/>
      <c r="M25" s="8"/>
      <c r="N25" s="8"/>
      <c r="O25" s="8"/>
    </row>
    <row r="26" spans="1:15" ht="12.75">
      <c r="A26" s="8"/>
      <c r="B26" s="8"/>
      <c r="C26" s="8"/>
      <c r="D26" s="8"/>
      <c r="E26" s="8"/>
      <c r="F26" s="8"/>
      <c r="G26" s="8"/>
      <c r="H26" s="8"/>
      <c r="I26" s="8"/>
      <c r="J26" s="8"/>
      <c r="K26" s="8"/>
      <c r="L26" s="8"/>
      <c r="M26" s="8"/>
      <c r="N26" s="8"/>
      <c r="O26" s="8"/>
    </row>
    <row r="27" spans="1:15" ht="12.75">
      <c r="A27" s="8"/>
      <c r="B27" s="8"/>
      <c r="C27" s="8"/>
      <c r="D27" s="8"/>
      <c r="E27" s="8"/>
      <c r="F27" s="8"/>
      <c r="G27" s="8"/>
      <c r="H27" s="8"/>
      <c r="I27" s="8"/>
      <c r="J27" s="8"/>
      <c r="K27" s="8"/>
      <c r="L27" s="8"/>
      <c r="M27" s="8"/>
      <c r="N27" s="8"/>
      <c r="O27" s="8"/>
    </row>
    <row r="28" spans="1:15" ht="12.75">
      <c r="A28" s="8"/>
      <c r="B28" s="8"/>
      <c r="C28" s="8"/>
      <c r="D28" s="8"/>
      <c r="E28" s="8"/>
      <c r="F28" s="8"/>
      <c r="G28" s="8"/>
      <c r="H28" s="8"/>
      <c r="I28" s="8"/>
      <c r="J28" s="8"/>
      <c r="K28" s="8"/>
      <c r="L28" s="8"/>
      <c r="M28" s="8"/>
      <c r="N28" s="8"/>
      <c r="O28" s="8"/>
    </row>
    <row r="29" spans="1:15" ht="12.75">
      <c r="A29" s="8"/>
      <c r="B29" s="8"/>
      <c r="C29" s="8"/>
      <c r="D29" s="8"/>
      <c r="E29" s="8"/>
      <c r="F29" s="8"/>
      <c r="G29" s="8"/>
      <c r="H29" s="8"/>
      <c r="I29" s="8"/>
      <c r="J29" s="8"/>
      <c r="K29" s="8"/>
      <c r="L29" s="8"/>
      <c r="M29" s="8"/>
      <c r="N29" s="8"/>
      <c r="O29" s="8"/>
    </row>
    <row r="30" spans="1:15" ht="12.75">
      <c r="A30" s="8"/>
      <c r="B30" s="8"/>
      <c r="C30" s="8"/>
      <c r="D30" s="8"/>
      <c r="E30" s="8"/>
      <c r="F30" s="8"/>
      <c r="G30" s="8"/>
      <c r="H30" s="8"/>
      <c r="I30" s="8"/>
      <c r="J30" s="8"/>
      <c r="K30" s="8"/>
      <c r="L30" s="8"/>
      <c r="M30" s="8"/>
      <c r="N30" s="8"/>
      <c r="O30" s="8"/>
    </row>
    <row r="31" spans="1:15" ht="12.75">
      <c r="A31" s="8"/>
      <c r="B31" s="8"/>
      <c r="C31" s="8"/>
      <c r="D31" s="8"/>
      <c r="E31" s="8"/>
      <c r="F31" s="8"/>
      <c r="G31" s="8"/>
      <c r="H31" s="8"/>
      <c r="I31" s="8"/>
      <c r="J31" s="8"/>
      <c r="K31" s="8"/>
      <c r="L31" s="8"/>
      <c r="M31" s="8"/>
      <c r="N31" s="8"/>
      <c r="O31" s="8"/>
    </row>
    <row r="32" spans="1:15" ht="12.75">
      <c r="A32" s="8"/>
      <c r="B32" s="8"/>
      <c r="C32" s="8"/>
      <c r="D32" s="8"/>
      <c r="E32" s="8"/>
      <c r="F32" s="8"/>
      <c r="G32" s="8"/>
      <c r="H32" s="8"/>
      <c r="I32" s="8"/>
      <c r="J32" s="8"/>
      <c r="K32" s="8"/>
      <c r="L32" s="8"/>
      <c r="M32" s="8"/>
      <c r="N32" s="8"/>
      <c r="O32" s="8"/>
    </row>
    <row r="33" spans="1:15" ht="12.75">
      <c r="A33" s="8"/>
      <c r="B33" s="8"/>
      <c r="C33" s="8"/>
      <c r="D33" s="8"/>
      <c r="E33" s="8"/>
      <c r="F33" s="8"/>
      <c r="G33" s="8"/>
      <c r="H33" s="8"/>
      <c r="I33" s="8"/>
      <c r="J33" s="8"/>
      <c r="K33" s="8"/>
      <c r="L33" s="8"/>
      <c r="M33" s="8"/>
      <c r="N33" s="8"/>
      <c r="O33" s="8"/>
    </row>
    <row r="34" spans="1:15" ht="12.75">
      <c r="A34" s="8"/>
      <c r="B34" s="8"/>
      <c r="C34" s="8"/>
      <c r="D34" s="8"/>
      <c r="E34" s="8"/>
      <c r="F34" s="8"/>
      <c r="G34" s="8"/>
      <c r="H34" s="8"/>
      <c r="I34" s="8"/>
      <c r="J34" s="8"/>
      <c r="K34" s="8"/>
      <c r="L34" s="8"/>
      <c r="M34" s="8"/>
      <c r="N34" s="8"/>
      <c r="O34" s="8"/>
    </row>
    <row r="35" spans="1:15" ht="12.75">
      <c r="A35" s="8"/>
      <c r="B35" s="8"/>
      <c r="C35" s="8"/>
      <c r="D35" s="8"/>
      <c r="E35" s="8"/>
      <c r="F35" s="8"/>
      <c r="G35" s="8"/>
      <c r="H35" s="8"/>
      <c r="I35" s="8"/>
      <c r="J35" s="8"/>
      <c r="K35" s="8"/>
      <c r="L35" s="8"/>
      <c r="M35" s="8"/>
      <c r="N35" s="8"/>
      <c r="O35" s="8"/>
    </row>
    <row r="36" spans="1:15" ht="12.75">
      <c r="A36" s="8"/>
      <c r="B36" s="8"/>
      <c r="C36" s="8"/>
      <c r="D36" s="8"/>
      <c r="E36" s="8"/>
      <c r="F36" s="8"/>
      <c r="G36" s="8"/>
      <c r="H36" s="8"/>
      <c r="I36" s="8"/>
      <c r="J36" s="8"/>
      <c r="K36" s="8"/>
      <c r="L36" s="8"/>
      <c r="M36" s="8"/>
      <c r="N36" s="8"/>
      <c r="O36" s="8"/>
    </row>
    <row r="37" spans="1:15" ht="12.75">
      <c r="A37" s="8"/>
      <c r="B37" s="8"/>
      <c r="C37" s="8"/>
      <c r="D37" s="8"/>
      <c r="E37" s="8"/>
      <c r="F37" s="8"/>
      <c r="G37" s="8"/>
      <c r="H37" s="8"/>
      <c r="I37" s="8"/>
      <c r="J37" s="8"/>
      <c r="K37" s="8"/>
      <c r="L37" s="8"/>
      <c r="M37" s="8"/>
      <c r="N37" s="8"/>
      <c r="O37" s="8"/>
    </row>
    <row r="38" spans="1:15" ht="12.75">
      <c r="A38" s="8"/>
      <c r="B38" s="8"/>
      <c r="C38" s="8"/>
      <c r="D38" s="8"/>
      <c r="E38" s="8"/>
      <c r="F38" s="8"/>
      <c r="G38" s="8"/>
      <c r="H38" s="8"/>
      <c r="I38" s="8"/>
      <c r="J38" s="8"/>
      <c r="K38" s="8"/>
      <c r="L38" s="8"/>
      <c r="M38" s="8"/>
      <c r="N38" s="8"/>
      <c r="O38" s="8"/>
    </row>
    <row r="39" spans="1:15" ht="12.75">
      <c r="A39" s="8"/>
      <c r="B39" s="8"/>
      <c r="C39" s="8"/>
      <c r="D39" s="8"/>
      <c r="E39" s="8"/>
      <c r="F39" s="8"/>
      <c r="G39" s="8"/>
      <c r="H39" s="8"/>
      <c r="I39" s="8"/>
      <c r="J39" s="8"/>
      <c r="K39" s="8"/>
      <c r="L39" s="8"/>
      <c r="M39" s="8"/>
      <c r="N39" s="8"/>
      <c r="O39" s="8"/>
    </row>
    <row r="40" spans="1:15" ht="12.75">
      <c r="A40" s="8"/>
      <c r="B40" s="8"/>
      <c r="C40" s="8"/>
      <c r="D40" s="8"/>
      <c r="E40" s="8"/>
      <c r="F40" s="8"/>
      <c r="G40" s="8"/>
      <c r="H40" s="8"/>
      <c r="I40" s="8"/>
      <c r="J40" s="8"/>
      <c r="K40" s="8"/>
      <c r="L40" s="8"/>
      <c r="M40" s="8"/>
      <c r="N40" s="8"/>
      <c r="O40" s="8"/>
    </row>
    <row r="41" spans="1:15" ht="12.75">
      <c r="A41" s="8"/>
      <c r="B41" s="8"/>
      <c r="C41" s="8"/>
      <c r="D41" s="8"/>
      <c r="E41" s="8"/>
      <c r="F41" s="8"/>
      <c r="G41" s="8"/>
      <c r="H41" s="8"/>
      <c r="I41" s="8"/>
      <c r="J41" s="8"/>
      <c r="K41" s="8"/>
      <c r="L41" s="8"/>
      <c r="M41" s="8"/>
      <c r="N41" s="8"/>
      <c r="O41" s="8"/>
    </row>
    <row r="42" spans="1:15" ht="12.75">
      <c r="A42" s="8"/>
      <c r="B42" s="8"/>
      <c r="C42" s="8"/>
      <c r="D42" s="8"/>
      <c r="E42" s="8"/>
      <c r="F42" s="8"/>
      <c r="G42" s="8"/>
      <c r="H42" s="8"/>
      <c r="I42" s="8"/>
      <c r="J42" s="8"/>
      <c r="K42" s="8"/>
      <c r="L42" s="8"/>
      <c r="M42" s="8"/>
      <c r="N42" s="8"/>
      <c r="O42" s="8"/>
    </row>
    <row r="43" spans="1:15" ht="12.75">
      <c r="A43" s="8"/>
      <c r="B43" s="8"/>
      <c r="C43" s="8"/>
      <c r="D43" s="8"/>
      <c r="E43" s="8"/>
      <c r="F43" s="8"/>
      <c r="G43" s="8"/>
      <c r="H43" s="8"/>
      <c r="I43" s="8"/>
      <c r="J43" s="8"/>
      <c r="K43" s="8"/>
      <c r="L43" s="8"/>
      <c r="M43" s="8"/>
      <c r="N43" s="8"/>
      <c r="O43" s="8"/>
    </row>
    <row r="44" spans="1:15" ht="12.75">
      <c r="A44" s="8"/>
      <c r="B44" s="8"/>
      <c r="C44" s="8"/>
      <c r="D44" s="8"/>
      <c r="E44" s="8"/>
      <c r="F44" s="8"/>
      <c r="G44" s="8"/>
      <c r="H44" s="8"/>
      <c r="I44" s="8"/>
      <c r="J44" s="8"/>
      <c r="K44" s="8"/>
      <c r="L44" s="8"/>
      <c r="M44" s="8"/>
      <c r="N44" s="8"/>
      <c r="O44" s="8"/>
    </row>
    <row r="45" spans="1:15" ht="12.75">
      <c r="A45" s="8"/>
      <c r="B45" s="8"/>
      <c r="C45" s="8"/>
      <c r="D45" s="8"/>
      <c r="E45" s="8"/>
      <c r="F45" s="8"/>
      <c r="G45" s="8"/>
      <c r="H45" s="8"/>
      <c r="I45" s="8"/>
      <c r="J45" s="8"/>
      <c r="K45" s="8"/>
      <c r="L45" s="8"/>
      <c r="M45" s="8"/>
      <c r="N45" s="8"/>
      <c r="O45" s="8"/>
    </row>
    <row r="46" spans="1:15" ht="12.75">
      <c r="A46" s="8"/>
      <c r="B46" s="8"/>
      <c r="C46" s="8"/>
      <c r="D46" s="8"/>
      <c r="E46" s="8"/>
      <c r="F46" s="8"/>
      <c r="G46" s="8"/>
      <c r="H46" s="8"/>
      <c r="I46" s="8"/>
      <c r="J46" s="8"/>
      <c r="K46" s="8"/>
      <c r="L46" s="8"/>
      <c r="M46" s="8"/>
      <c r="N46" s="8"/>
      <c r="O46" s="8"/>
    </row>
    <row r="47" spans="1:15" ht="12.75">
      <c r="A47" s="8"/>
      <c r="B47" s="8"/>
      <c r="C47" s="8"/>
      <c r="D47" s="8"/>
      <c r="E47" s="8"/>
      <c r="F47" s="8"/>
      <c r="G47" s="8"/>
      <c r="H47" s="8"/>
      <c r="I47" s="8"/>
      <c r="J47" s="8"/>
      <c r="K47" s="8"/>
      <c r="L47" s="8"/>
      <c r="M47" s="8"/>
      <c r="N47" s="8"/>
      <c r="O47" s="8"/>
    </row>
    <row r="48" spans="1:15" ht="12.75">
      <c r="A48" s="8"/>
      <c r="B48" s="8"/>
      <c r="C48" s="8"/>
      <c r="D48" s="8"/>
      <c r="E48" s="8"/>
      <c r="F48" s="8"/>
      <c r="G48" s="8"/>
      <c r="H48" s="8"/>
      <c r="I48" s="8"/>
      <c r="J48" s="8"/>
      <c r="K48" s="8"/>
      <c r="L48" s="8"/>
      <c r="M48" s="8"/>
      <c r="N48" s="8"/>
      <c r="O48" s="8"/>
    </row>
    <row r="49" spans="1:15" ht="12.75">
      <c r="A49" s="8"/>
      <c r="B49" s="8"/>
      <c r="C49" s="8"/>
      <c r="D49" s="8"/>
      <c r="E49" s="8"/>
      <c r="F49" s="8"/>
      <c r="G49" s="8"/>
      <c r="H49" s="8"/>
      <c r="I49" s="8"/>
      <c r="J49" s="8"/>
      <c r="K49" s="8"/>
      <c r="L49" s="8"/>
      <c r="M49" s="8"/>
      <c r="N49" s="8"/>
      <c r="O49" s="8"/>
    </row>
    <row r="50" spans="1:15" ht="12.75">
      <c r="A50" s="8"/>
      <c r="B50" s="8"/>
      <c r="C50" s="8"/>
      <c r="D50" s="8"/>
      <c r="E50" s="8"/>
      <c r="F50" s="8"/>
      <c r="G50" s="8"/>
      <c r="H50" s="8"/>
      <c r="I50" s="8"/>
      <c r="J50" s="8"/>
      <c r="K50" s="8"/>
      <c r="L50" s="8"/>
      <c r="M50" s="8"/>
      <c r="N50" s="8"/>
      <c r="O50" s="8"/>
    </row>
    <row r="51" spans="1:15" ht="12.75">
      <c r="A51" s="8"/>
      <c r="B51" s="8"/>
      <c r="C51" s="8"/>
      <c r="D51" s="8"/>
      <c r="E51" s="8"/>
      <c r="F51" s="8"/>
      <c r="G51" s="8"/>
      <c r="H51" s="8"/>
      <c r="I51" s="8"/>
      <c r="J51" s="8"/>
      <c r="K51" s="8"/>
      <c r="L51" s="8"/>
      <c r="M51" s="8"/>
      <c r="N51" s="8"/>
      <c r="O51" s="8"/>
    </row>
    <row r="52" spans="1:15" ht="12.75">
      <c r="A52" s="8"/>
      <c r="B52" s="8"/>
      <c r="C52" s="8"/>
      <c r="D52" s="8"/>
      <c r="E52" s="8"/>
      <c r="F52" s="8"/>
      <c r="G52" s="8"/>
      <c r="H52" s="8"/>
      <c r="I52" s="8"/>
      <c r="J52" s="8"/>
      <c r="K52" s="8"/>
      <c r="L52" s="8"/>
      <c r="M52" s="8"/>
      <c r="N52" s="8"/>
      <c r="O52" s="8"/>
    </row>
    <row r="53" spans="1:15" ht="12.75">
      <c r="A53" s="8"/>
      <c r="B53" s="8"/>
      <c r="C53" s="8"/>
      <c r="D53" s="8"/>
      <c r="E53" s="8"/>
      <c r="F53" s="8"/>
      <c r="G53" s="8"/>
      <c r="H53" s="8"/>
      <c r="I53" s="8"/>
      <c r="J53" s="8"/>
      <c r="K53" s="8"/>
      <c r="L53" s="8"/>
      <c r="M53" s="8"/>
      <c r="N53" s="8"/>
      <c r="O53" s="8"/>
    </row>
    <row r="54" spans="1:15" ht="12.75">
      <c r="A54" s="8"/>
      <c r="B54" s="8"/>
      <c r="C54" s="8"/>
      <c r="D54" s="8"/>
      <c r="E54" s="8"/>
      <c r="F54" s="8"/>
      <c r="G54" s="8"/>
      <c r="H54" s="8"/>
      <c r="I54" s="8"/>
      <c r="J54" s="8"/>
      <c r="K54" s="8"/>
      <c r="L54" s="8"/>
      <c r="M54" s="8"/>
      <c r="N54" s="8"/>
      <c r="O54" s="8"/>
    </row>
  </sheetData>
  <sheetProtection password="EB68" sheet="1" objects="1" scenarios="1"/>
  <mergeCells count="5">
    <mergeCell ref="B15:D15"/>
    <mergeCell ref="A10:J10"/>
    <mergeCell ref="B3:H7"/>
    <mergeCell ref="A1:I1"/>
    <mergeCell ref="C8:H8"/>
  </mergeCells>
  <hyperlinks>
    <hyperlink ref="H13" r:id="rId1" display="pierre.mariot@ac-besancon.fr"/>
    <hyperlink ref="H14" r:id="rId2" display="Groupe de travail Maths/Sciences"/>
  </hyperlinks>
  <printOptions/>
  <pageMargins left="0.75" right="0.75" top="1" bottom="1" header="0.4921259845" footer="0.4921259845"/>
  <pageSetup orientation="portrait" paperSize="9"/>
  <drawing r:id="rId3"/>
</worksheet>
</file>

<file path=xl/worksheets/sheet2.xml><?xml version="1.0" encoding="utf-8"?>
<worksheet xmlns="http://schemas.openxmlformats.org/spreadsheetml/2006/main" xmlns:r="http://schemas.openxmlformats.org/officeDocument/2006/relationships">
  <sheetPr codeName="Feuil1">
    <tabColor indexed="10"/>
  </sheetPr>
  <dimension ref="A1:O55"/>
  <sheetViews>
    <sheetView workbookViewId="0" topLeftCell="A1">
      <selection activeCell="F7" sqref="F7"/>
    </sheetView>
  </sheetViews>
  <sheetFormatPr defaultColWidth="11.421875" defaultRowHeight="12.75"/>
  <cols>
    <col min="1" max="2" width="11.421875" style="2" customWidth="1"/>
    <col min="3" max="3" width="14.140625" style="2" customWidth="1"/>
    <col min="4" max="4" width="8.7109375" style="2" customWidth="1"/>
    <col min="5" max="5" width="24.7109375" style="2" customWidth="1"/>
    <col min="6" max="6" width="11.421875" style="2" customWidth="1"/>
    <col min="7" max="7" width="5.8515625" style="2" customWidth="1"/>
    <col min="8" max="16384" width="11.421875" style="2" customWidth="1"/>
  </cols>
  <sheetData>
    <row r="1" spans="1:14" ht="30.75" thickBot="1" thickTop="1">
      <c r="A1" s="57" t="s">
        <v>8</v>
      </c>
      <c r="B1" s="58"/>
      <c r="C1" s="58"/>
      <c r="D1" s="58"/>
      <c r="E1" s="58"/>
      <c r="F1" s="58"/>
      <c r="G1" s="59"/>
      <c r="H1" s="1"/>
      <c r="I1" s="1"/>
      <c r="J1" s="1"/>
      <c r="K1" s="1"/>
      <c r="L1" s="1"/>
      <c r="M1" s="1"/>
      <c r="N1" s="1"/>
    </row>
    <row r="2" spans="1:14" ht="13.5" thickTop="1">
      <c r="A2" s="1"/>
      <c r="B2" s="1"/>
      <c r="C2" s="1"/>
      <c r="D2" s="1"/>
      <c r="E2" s="1"/>
      <c r="F2" s="1"/>
      <c r="G2" s="1"/>
      <c r="H2" s="1"/>
      <c r="I2" s="1"/>
      <c r="J2" s="1"/>
      <c r="K2" s="1"/>
      <c r="L2" s="1"/>
      <c r="M2" s="1"/>
      <c r="N2" s="1"/>
    </row>
    <row r="3" spans="1:14" ht="13.5" thickBot="1">
      <c r="A3" s="1"/>
      <c r="B3" s="1"/>
      <c r="C3" s="1"/>
      <c r="D3" s="1"/>
      <c r="E3" s="1"/>
      <c r="F3" s="1"/>
      <c r="G3" s="1"/>
      <c r="H3" s="1"/>
      <c r="I3" s="1"/>
      <c r="J3" s="1"/>
      <c r="K3" s="1"/>
      <c r="L3" s="1"/>
      <c r="M3" s="1"/>
      <c r="N3" s="1"/>
    </row>
    <row r="4" spans="1:15" ht="31.5" customHeight="1" thickTop="1">
      <c r="A4" s="1"/>
      <c r="B4" s="1"/>
      <c r="C4" s="60" t="s">
        <v>9</v>
      </c>
      <c r="D4" s="61"/>
      <c r="E4" s="34">
        <v>6647.24</v>
      </c>
      <c r="F4" s="28"/>
      <c r="G4" s="8"/>
      <c r="H4" s="1"/>
      <c r="I4" s="1"/>
      <c r="J4" s="1"/>
      <c r="K4" s="1"/>
      <c r="L4" s="1"/>
      <c r="M4" s="1"/>
      <c r="N4" s="1"/>
      <c r="O4" s="1"/>
    </row>
    <row r="5" spans="1:15" ht="31.5" customHeight="1">
      <c r="A5" s="1"/>
      <c r="B5" s="1"/>
      <c r="C5" s="3" t="s">
        <v>0</v>
      </c>
      <c r="D5" s="35">
        <v>0.057</v>
      </c>
      <c r="E5" s="11"/>
      <c r="F5" s="28">
        <f>IF(ISBLANK(E5),"",IF(ROUND(E5,2)=ROUND(E4*D5,2),"JUSTE","FAUX"))</f>
      </c>
      <c r="G5" s="22">
        <f>IF(ROUND(E5,2)=ROUND(E4*D5,2),1,0)</f>
        <v>0</v>
      </c>
      <c r="H5" s="1"/>
      <c r="I5" s="1"/>
      <c r="J5" s="1"/>
      <c r="K5" s="1"/>
      <c r="L5" s="1"/>
      <c r="M5" s="1"/>
      <c r="N5" s="1"/>
      <c r="O5" s="1"/>
    </row>
    <row r="6" spans="1:15" ht="31.5" customHeight="1">
      <c r="A6" s="1"/>
      <c r="B6" s="1"/>
      <c r="C6" s="62" t="s">
        <v>11</v>
      </c>
      <c r="D6" s="63"/>
      <c r="E6" s="11"/>
      <c r="F6" s="28">
        <f>IF(ISBLANK(E6),"",IF(ROUND(E6,2)=ROUND(E4*(1-D5),2),"JUSTE",IF(AND(ROUND(E6,2)=E4-ROUND(E5,2),F5="JUSTE"),"JUSTE","FAUX")))</f>
      </c>
      <c r="G6" s="22">
        <f>IF(OR(ROUND(E6,2)=ROUND(E4*(1-D5),2),ROUND(E6,2)=E4-ROUND(E5,2)),1,0)</f>
        <v>0</v>
      </c>
      <c r="H6" s="1"/>
      <c r="I6" s="1"/>
      <c r="J6" s="1"/>
      <c r="K6" s="1"/>
      <c r="L6" s="1"/>
      <c r="M6" s="1"/>
      <c r="N6" s="1"/>
      <c r="O6" s="1"/>
    </row>
    <row r="7" spans="1:15" ht="31.5" customHeight="1">
      <c r="A7" s="1"/>
      <c r="B7" s="1"/>
      <c r="C7" s="62" t="s">
        <v>6</v>
      </c>
      <c r="D7" s="63"/>
      <c r="E7" s="36">
        <f>ROUND((E4*0.95)*0.2,2)</f>
        <v>1262.98</v>
      </c>
      <c r="F7" s="28"/>
      <c r="G7" s="22"/>
      <c r="H7" s="4"/>
      <c r="I7" s="1"/>
      <c r="J7" s="1"/>
      <c r="K7" s="1"/>
      <c r="L7" s="1"/>
      <c r="M7" s="1"/>
      <c r="N7" s="1"/>
      <c r="O7" s="1"/>
    </row>
    <row r="8" spans="1:15" ht="31.5" customHeight="1">
      <c r="A8" s="1"/>
      <c r="B8" s="1"/>
      <c r="C8" s="62" t="s">
        <v>12</v>
      </c>
      <c r="D8" s="63"/>
      <c r="E8" s="11"/>
      <c r="F8" s="28">
        <f>IF(ISBLANK(E8),"",IF(AND(ROUND(E8,2)=ROUND(E6+E7,2),F6="JUSTE"),"JUSTE","FAUX"))</f>
      </c>
      <c r="G8" s="22">
        <f>IF(AND(ROUND(E8,2)=ROUND(E6+E7,2),F6="JUSTE"),1,0)</f>
        <v>0</v>
      </c>
      <c r="H8" s="4"/>
      <c r="I8" s="1"/>
      <c r="J8" s="1"/>
      <c r="K8" s="1"/>
      <c r="L8" s="1"/>
      <c r="M8" s="1"/>
      <c r="N8" s="1"/>
      <c r="O8" s="1"/>
    </row>
    <row r="9" spans="1:15" ht="31.5" customHeight="1">
      <c r="A9" s="1"/>
      <c r="B9" s="1"/>
      <c r="C9" s="66" t="s">
        <v>1</v>
      </c>
      <c r="D9" s="67"/>
      <c r="E9" s="36">
        <f>ROUND(((E4*0.95)-0.2*E4*0.95)*0.3,2)</f>
        <v>1515.57</v>
      </c>
      <c r="F9" s="28"/>
      <c r="G9" s="22"/>
      <c r="H9" s="1"/>
      <c r="I9" s="1"/>
      <c r="J9" s="1"/>
      <c r="K9" s="1"/>
      <c r="L9" s="1"/>
      <c r="M9" s="1"/>
      <c r="N9" s="1"/>
      <c r="O9" s="1"/>
    </row>
    <row r="10" spans="1:15" ht="31.5" customHeight="1">
      <c r="A10" s="1"/>
      <c r="B10" s="1"/>
      <c r="C10" s="62" t="s">
        <v>2</v>
      </c>
      <c r="D10" s="63"/>
      <c r="E10" s="11"/>
      <c r="F10" s="28">
        <f>IF(ISBLANK(E10),"",IF(AND(ROUND(E10,2)=ROUND(E9+E8,2),F8="JUSTE"),"JUSTE","FAUX"))</f>
      </c>
      <c r="G10" s="22">
        <f>IF(AND(ROUND(E10,2)=ROUND(E9+E8,2),F8="JUSTE"),1,0)</f>
        <v>0</v>
      </c>
      <c r="H10" s="1"/>
      <c r="I10" s="1"/>
      <c r="J10" s="1"/>
      <c r="K10" s="1"/>
      <c r="L10" s="1"/>
      <c r="M10" s="1"/>
      <c r="N10" s="1"/>
      <c r="O10" s="1"/>
    </row>
    <row r="11" spans="1:15" ht="31.5" customHeight="1">
      <c r="A11" s="1"/>
      <c r="B11" s="1"/>
      <c r="C11" s="5" t="s">
        <v>3</v>
      </c>
      <c r="D11" s="6">
        <v>0.021</v>
      </c>
      <c r="E11" s="11"/>
      <c r="F11" s="28">
        <f>IF(ISBLANK(E11),"",IF(AND(ROUND(E11,2)=ROUND(E10*D11,2),F10="JUSTE"),"JUSTE","FAUX"))</f>
      </c>
      <c r="G11" s="22">
        <f>IF(AND(ROUND(E11,2)=ROUND(E10*D11,2),F10="JUSTE"),1,0)</f>
        <v>0</v>
      </c>
      <c r="H11" s="1"/>
      <c r="I11" s="1"/>
      <c r="J11" s="1"/>
      <c r="K11" s="1"/>
      <c r="L11" s="1"/>
      <c r="M11" s="1"/>
      <c r="N11" s="1"/>
      <c r="O11" s="1"/>
    </row>
    <row r="12" spans="1:15" ht="31.5" customHeight="1" thickBot="1">
      <c r="A12" s="1"/>
      <c r="B12" s="1"/>
      <c r="C12" s="50" t="s">
        <v>4</v>
      </c>
      <c r="D12" s="51"/>
      <c r="E12" s="12"/>
      <c r="F12" s="28">
        <f>IF(ISBLANK(E12),"",IF(AND(OR(AND(ROUND(E12,2)=ROUND(E10+E11,2),F11="JUSTE"),ROUND(E12,2)=ROUND(E10*(1+D11),2)),F10="JUSTE"),"JUSTE","FAUX"))</f>
      </c>
      <c r="G12" s="22">
        <f>IF(AND(OR(ROUND(E12,2)=ROUND(E10+E11,2),ROUND(E12,2)=ROUND(E10*(1+D11),2)),F10="JUSTE"),1,0)</f>
        <v>0</v>
      </c>
      <c r="H12" s="1"/>
      <c r="I12" s="1"/>
      <c r="J12" s="1"/>
      <c r="K12" s="1"/>
      <c r="L12" s="1"/>
      <c r="M12" s="1"/>
      <c r="N12" s="1"/>
      <c r="O12" s="1"/>
    </row>
    <row r="13" spans="1:15" ht="14.25" thickBot="1" thickTop="1">
      <c r="A13" s="1"/>
      <c r="B13" s="1"/>
      <c r="C13" s="1"/>
      <c r="D13" s="1"/>
      <c r="E13" s="1"/>
      <c r="F13" s="29"/>
      <c r="G13" s="33"/>
      <c r="H13" s="1"/>
      <c r="I13" s="1"/>
      <c r="J13" s="1"/>
      <c r="K13" s="1"/>
      <c r="L13" s="1"/>
      <c r="M13" s="1"/>
      <c r="N13" s="1"/>
      <c r="O13" s="1"/>
    </row>
    <row r="14" spans="1:15" ht="27" customHeight="1" thickBot="1" thickTop="1">
      <c r="A14" s="55">
        <f>IF(ROUND(SUM(G5:G14)*20/7,1)=20,"Clique sur F.P.2 ci-dessous pour passer à la feuille suivante.","")</f>
      </c>
      <c r="B14" s="56"/>
      <c r="C14" s="53" t="s">
        <v>24</v>
      </c>
      <c r="D14" s="54"/>
      <c r="E14" s="25"/>
      <c r="F14" s="29">
        <f>IF(OR(ISBLANK(E14),ISBLANK(E10)),"",IF(AND(E14=ROUND(E9/E10*100,2),F10="JUSTE"),"JUSTE","FAUX"))</f>
      </c>
      <c r="G14" s="33">
        <f>IF(OR(E9=0,ISBLANK(E10)),0,IF(AND(E14=ROUND(E9/E10*100,2),F10="JUSTE"),1,0))</f>
        <v>0</v>
      </c>
      <c r="H14" s="1"/>
      <c r="I14" s="1"/>
      <c r="J14" s="1"/>
      <c r="K14" s="1"/>
      <c r="L14" s="1"/>
      <c r="M14" s="1"/>
      <c r="N14" s="1"/>
      <c r="O14" s="1"/>
    </row>
    <row r="15" spans="1:14" ht="13.5" customHeight="1" thickTop="1">
      <c r="A15" s="56"/>
      <c r="B15" s="56"/>
      <c r="C15" s="52"/>
      <c r="D15" s="52"/>
      <c r="E15" s="7"/>
      <c r="F15" s="1"/>
      <c r="G15" s="1"/>
      <c r="H15" s="1"/>
      <c r="I15" s="1"/>
      <c r="J15" s="1"/>
      <c r="K15" s="1"/>
      <c r="L15" s="1"/>
      <c r="M15" s="1"/>
      <c r="N15" s="1"/>
    </row>
    <row r="16" spans="1:14" ht="45" customHeight="1">
      <c r="A16" s="56"/>
      <c r="B16" s="56"/>
      <c r="C16" s="65" t="str">
        <f>CONCATENATE("Ta note est de ",ROUND(SUM(G5:G14)*20/7,1)," sur 20.")</f>
        <v>Ta note est de 0 sur 20.</v>
      </c>
      <c r="D16" s="65"/>
      <c r="E16" s="65"/>
      <c r="F16" s="64" t="str">
        <f>IF(ROUND(SUM(G5:G14)*20/7,1)&lt;1,"Courage , ce n'est pas si difficile ;-)",IF(ROUND(SUM(G5:G14)*20/7,1)&lt;10,"C'est un bon début :-)",IF(AND(ROUND(SUM(G5:G14)*20/7,1)&gt;=10,ROUND(SUM(G5:G14)*20/7,1)&lt;15),"C'est assez bien. Encore un petit effort.",IF(AND(ROUND(SUM(G5:G14)*20/7,1)&gt;=15,ROUND(SUM(G5:G14)*20/7,1)&lt;20),"Tu y es presque...","Excellent travail, tu peux passer à la feuille N°2"))))</f>
        <v>Courage , ce n'est pas si difficile ;-)</v>
      </c>
      <c r="G16" s="64"/>
      <c r="H16" s="64"/>
      <c r="I16" s="64"/>
      <c r="J16" s="64"/>
      <c r="K16" s="64"/>
      <c r="L16" s="1"/>
      <c r="M16" s="1"/>
      <c r="N16" s="1"/>
    </row>
    <row r="17" spans="1:14" ht="12.75">
      <c r="A17" s="1"/>
      <c r="B17" s="1"/>
      <c r="C17" s="1"/>
      <c r="D17" s="1"/>
      <c r="E17" s="1"/>
      <c r="F17" s="1"/>
      <c r="G17" s="1"/>
      <c r="H17" s="1"/>
      <c r="I17" s="1"/>
      <c r="J17" s="1"/>
      <c r="K17" s="1"/>
      <c r="L17" s="1"/>
      <c r="M17" s="1"/>
      <c r="N17" s="1"/>
    </row>
    <row r="18" spans="1:14" ht="12.75">
      <c r="A18" s="1"/>
      <c r="B18" s="1"/>
      <c r="C18" s="1"/>
      <c r="D18" s="1"/>
      <c r="E18" s="1"/>
      <c r="F18" s="1"/>
      <c r="G18" s="1"/>
      <c r="H18" s="1"/>
      <c r="I18" s="1"/>
      <c r="J18" s="1"/>
      <c r="K18" s="1"/>
      <c r="L18" s="1"/>
      <c r="M18" s="1"/>
      <c r="N18" s="1"/>
    </row>
    <row r="19" spans="1:14" ht="12.75">
      <c r="A19" s="1"/>
      <c r="B19" s="1"/>
      <c r="C19" s="1"/>
      <c r="D19" s="1"/>
      <c r="E19" s="1"/>
      <c r="F19" s="1"/>
      <c r="G19" s="1"/>
      <c r="H19" s="1"/>
      <c r="I19" s="1"/>
      <c r="J19" s="1"/>
      <c r="K19" s="1"/>
      <c r="L19" s="1"/>
      <c r="M19" s="1"/>
      <c r="N19" s="1"/>
    </row>
    <row r="20" spans="1:14" ht="12.75">
      <c r="A20" s="1"/>
      <c r="B20" s="1"/>
      <c r="C20" s="1"/>
      <c r="D20" s="1"/>
      <c r="E20" s="1"/>
      <c r="F20" s="1"/>
      <c r="G20" s="1"/>
      <c r="H20" s="1"/>
      <c r="I20" s="1"/>
      <c r="J20" s="1"/>
      <c r="K20" s="1"/>
      <c r="L20" s="1"/>
      <c r="M20" s="1"/>
      <c r="N20" s="1"/>
    </row>
    <row r="21" spans="1:14" ht="12.75">
      <c r="A21" s="1"/>
      <c r="B21" s="1"/>
      <c r="C21" s="1"/>
      <c r="D21" s="1"/>
      <c r="E21" s="1"/>
      <c r="F21" s="1"/>
      <c r="G21" s="1"/>
      <c r="H21" s="1"/>
      <c r="I21" s="1"/>
      <c r="J21" s="1"/>
      <c r="K21" s="1"/>
      <c r="L21" s="1"/>
      <c r="M21" s="1"/>
      <c r="N21" s="1"/>
    </row>
    <row r="22" spans="1:14" ht="12.75">
      <c r="A22" s="1"/>
      <c r="B22" s="1"/>
      <c r="C22" s="1"/>
      <c r="D22" s="1"/>
      <c r="E22" s="1"/>
      <c r="F22" s="1"/>
      <c r="G22" s="1"/>
      <c r="H22" s="1"/>
      <c r="I22" s="1"/>
      <c r="J22" s="1"/>
      <c r="K22" s="1"/>
      <c r="L22" s="1"/>
      <c r="M22" s="1"/>
      <c r="N22" s="1"/>
    </row>
    <row r="23" spans="1:14" ht="12.75">
      <c r="A23" s="1"/>
      <c r="B23" s="1"/>
      <c r="C23" s="1"/>
      <c r="D23" s="1"/>
      <c r="E23" s="1"/>
      <c r="F23" s="1"/>
      <c r="G23" s="1"/>
      <c r="H23" s="1"/>
      <c r="I23" s="1"/>
      <c r="J23" s="1"/>
      <c r="K23" s="1"/>
      <c r="L23" s="1"/>
      <c r="M23" s="1"/>
      <c r="N23" s="1"/>
    </row>
    <row r="24" spans="1:14" ht="12.75">
      <c r="A24" s="1"/>
      <c r="B24" s="1"/>
      <c r="C24" s="1"/>
      <c r="D24" s="1"/>
      <c r="E24" s="1"/>
      <c r="F24" s="1"/>
      <c r="G24" s="1"/>
      <c r="H24" s="1"/>
      <c r="I24" s="1"/>
      <c r="J24" s="1"/>
      <c r="K24" s="1"/>
      <c r="L24" s="1"/>
      <c r="M24" s="1"/>
      <c r="N24" s="1"/>
    </row>
    <row r="25" spans="1:14" ht="12.75">
      <c r="A25" s="1"/>
      <c r="B25" s="1"/>
      <c r="C25" s="1"/>
      <c r="D25" s="1"/>
      <c r="E25" s="1"/>
      <c r="F25" s="1"/>
      <c r="G25" s="1"/>
      <c r="H25" s="1"/>
      <c r="I25" s="1"/>
      <c r="J25" s="1"/>
      <c r="K25" s="1"/>
      <c r="L25" s="1"/>
      <c r="M25" s="1"/>
      <c r="N25" s="1"/>
    </row>
    <row r="26" spans="1:14" ht="12.75">
      <c r="A26" s="1"/>
      <c r="B26" s="1"/>
      <c r="C26" s="1"/>
      <c r="D26" s="1"/>
      <c r="E26" s="1"/>
      <c r="F26" s="1"/>
      <c r="G26" s="1"/>
      <c r="H26" s="1"/>
      <c r="I26" s="1"/>
      <c r="J26" s="1"/>
      <c r="K26" s="1"/>
      <c r="L26" s="1"/>
      <c r="M26" s="1"/>
      <c r="N26" s="1"/>
    </row>
    <row r="27" spans="1:14" ht="12.75">
      <c r="A27" s="1"/>
      <c r="B27" s="1"/>
      <c r="C27" s="1"/>
      <c r="D27" s="1"/>
      <c r="E27" s="1"/>
      <c r="F27" s="1"/>
      <c r="G27" s="1"/>
      <c r="H27" s="1"/>
      <c r="I27" s="1"/>
      <c r="J27" s="1"/>
      <c r="K27" s="1"/>
      <c r="L27" s="1"/>
      <c r="M27" s="1"/>
      <c r="N27" s="1"/>
    </row>
    <row r="28" spans="1:14" ht="12.75">
      <c r="A28" s="1"/>
      <c r="B28" s="1"/>
      <c r="C28" s="1"/>
      <c r="D28" s="1"/>
      <c r="E28" s="1"/>
      <c r="F28" s="1"/>
      <c r="G28" s="1"/>
      <c r="H28" s="1"/>
      <c r="I28" s="1"/>
      <c r="J28" s="1"/>
      <c r="K28" s="1"/>
      <c r="L28" s="1"/>
      <c r="M28" s="1"/>
      <c r="N28" s="1"/>
    </row>
    <row r="29" spans="1:14" ht="12.75">
      <c r="A29" s="1"/>
      <c r="B29" s="1"/>
      <c r="C29" s="1"/>
      <c r="D29" s="1"/>
      <c r="E29" s="1"/>
      <c r="F29" s="1"/>
      <c r="G29" s="1"/>
      <c r="H29" s="1"/>
      <c r="I29" s="1"/>
      <c r="J29" s="1"/>
      <c r="K29" s="1"/>
      <c r="L29" s="1"/>
      <c r="M29" s="1"/>
      <c r="N29" s="1"/>
    </row>
    <row r="30" spans="1:14" ht="12.75">
      <c r="A30" s="1"/>
      <c r="B30" s="1"/>
      <c r="C30" s="1"/>
      <c r="D30" s="1"/>
      <c r="E30" s="1"/>
      <c r="F30" s="1"/>
      <c r="G30" s="1"/>
      <c r="H30" s="1"/>
      <c r="I30" s="1"/>
      <c r="J30" s="1"/>
      <c r="K30" s="1"/>
      <c r="L30" s="1"/>
      <c r="M30" s="1"/>
      <c r="N30" s="1"/>
    </row>
    <row r="31" spans="1:14" ht="12.75">
      <c r="A31" s="1"/>
      <c r="B31" s="1"/>
      <c r="C31" s="1"/>
      <c r="D31" s="1"/>
      <c r="E31" s="1"/>
      <c r="F31" s="1"/>
      <c r="G31" s="1"/>
      <c r="H31" s="1"/>
      <c r="I31" s="1"/>
      <c r="J31" s="1"/>
      <c r="K31" s="1"/>
      <c r="L31" s="1"/>
      <c r="M31" s="1"/>
      <c r="N31" s="1"/>
    </row>
    <row r="32" spans="1:14" ht="12.75">
      <c r="A32" s="1"/>
      <c r="B32" s="1"/>
      <c r="C32" s="1"/>
      <c r="D32" s="1"/>
      <c r="E32" s="1"/>
      <c r="F32" s="1"/>
      <c r="G32" s="1"/>
      <c r="H32" s="1"/>
      <c r="I32" s="1"/>
      <c r="J32" s="1"/>
      <c r="K32" s="1"/>
      <c r="L32" s="1"/>
      <c r="M32" s="1"/>
      <c r="N32" s="1"/>
    </row>
    <row r="33" spans="1:14" ht="12.75">
      <c r="A33" s="1"/>
      <c r="B33" s="1"/>
      <c r="C33" s="1"/>
      <c r="D33" s="1"/>
      <c r="E33" s="1"/>
      <c r="F33" s="1"/>
      <c r="G33" s="1"/>
      <c r="H33" s="1"/>
      <c r="I33" s="1"/>
      <c r="J33" s="1"/>
      <c r="K33" s="1"/>
      <c r="L33" s="1"/>
      <c r="M33" s="1"/>
      <c r="N33" s="1"/>
    </row>
    <row r="34" spans="1:14" ht="12.75">
      <c r="A34" s="1"/>
      <c r="B34" s="1"/>
      <c r="C34" s="1"/>
      <c r="D34" s="1"/>
      <c r="E34" s="1"/>
      <c r="F34" s="1"/>
      <c r="G34" s="1"/>
      <c r="H34" s="1"/>
      <c r="I34" s="1"/>
      <c r="J34" s="1"/>
      <c r="K34" s="1"/>
      <c r="L34" s="1"/>
      <c r="M34" s="1"/>
      <c r="N34" s="1"/>
    </row>
    <row r="35" spans="1:14" ht="12.75">
      <c r="A35" s="1"/>
      <c r="B35" s="1"/>
      <c r="C35" s="1"/>
      <c r="D35" s="1"/>
      <c r="E35" s="1"/>
      <c r="F35" s="1"/>
      <c r="G35" s="1"/>
      <c r="H35" s="1"/>
      <c r="I35" s="1"/>
      <c r="J35" s="1"/>
      <c r="K35" s="1"/>
      <c r="L35" s="1"/>
      <c r="M35" s="1"/>
      <c r="N35" s="1"/>
    </row>
    <row r="36" spans="1:14" ht="12.75">
      <c r="A36" s="1"/>
      <c r="B36" s="1"/>
      <c r="C36" s="1"/>
      <c r="D36" s="1"/>
      <c r="E36" s="1"/>
      <c r="F36" s="1"/>
      <c r="G36" s="1"/>
      <c r="H36" s="1"/>
      <c r="I36" s="1"/>
      <c r="J36" s="1"/>
      <c r="K36" s="1"/>
      <c r="L36" s="1"/>
      <c r="M36" s="1"/>
      <c r="N36" s="1"/>
    </row>
    <row r="37" spans="1:14" ht="12.75">
      <c r="A37" s="1"/>
      <c r="B37" s="1"/>
      <c r="C37" s="1"/>
      <c r="D37" s="1"/>
      <c r="E37" s="1"/>
      <c r="F37" s="1"/>
      <c r="G37" s="1"/>
      <c r="H37" s="1"/>
      <c r="I37" s="1"/>
      <c r="J37" s="1"/>
      <c r="K37" s="1"/>
      <c r="L37" s="1"/>
      <c r="M37" s="1"/>
      <c r="N37" s="1"/>
    </row>
    <row r="38" spans="1:14" ht="12.75">
      <c r="A38" s="1"/>
      <c r="B38" s="1"/>
      <c r="C38" s="1"/>
      <c r="D38" s="1"/>
      <c r="E38" s="1"/>
      <c r="F38" s="1"/>
      <c r="G38" s="1"/>
      <c r="H38" s="1"/>
      <c r="I38" s="1"/>
      <c r="J38" s="1"/>
      <c r="K38" s="1"/>
      <c r="L38" s="1"/>
      <c r="M38" s="1"/>
      <c r="N38" s="1"/>
    </row>
    <row r="39" spans="1:14" ht="12.75">
      <c r="A39" s="1"/>
      <c r="B39" s="1"/>
      <c r="C39" s="1"/>
      <c r="D39" s="1"/>
      <c r="E39" s="1"/>
      <c r="F39" s="1"/>
      <c r="G39" s="1"/>
      <c r="H39" s="1"/>
      <c r="I39" s="1"/>
      <c r="J39" s="1"/>
      <c r="K39" s="1"/>
      <c r="L39" s="1"/>
      <c r="M39" s="1"/>
      <c r="N39" s="1"/>
    </row>
    <row r="40" spans="1:14" ht="12.75">
      <c r="A40" s="1"/>
      <c r="B40" s="1"/>
      <c r="C40" s="1"/>
      <c r="D40" s="1"/>
      <c r="E40" s="1"/>
      <c r="F40" s="1"/>
      <c r="G40" s="1"/>
      <c r="H40" s="1"/>
      <c r="I40" s="1"/>
      <c r="J40" s="1"/>
      <c r="K40" s="1"/>
      <c r="L40" s="1"/>
      <c r="M40" s="1"/>
      <c r="N40" s="1"/>
    </row>
    <row r="41" spans="1:14" ht="12.75">
      <c r="A41" s="1"/>
      <c r="B41" s="1"/>
      <c r="C41" s="1"/>
      <c r="D41" s="1"/>
      <c r="E41" s="1"/>
      <c r="F41" s="1"/>
      <c r="G41" s="1"/>
      <c r="H41" s="1"/>
      <c r="I41" s="1"/>
      <c r="J41" s="1"/>
      <c r="K41" s="1"/>
      <c r="L41" s="1"/>
      <c r="M41" s="1"/>
      <c r="N41" s="1"/>
    </row>
    <row r="42" spans="1:14" ht="12.75">
      <c r="A42" s="1"/>
      <c r="B42" s="1"/>
      <c r="C42" s="1"/>
      <c r="D42" s="1"/>
      <c r="E42" s="1"/>
      <c r="F42" s="1"/>
      <c r="G42" s="1"/>
      <c r="H42" s="1"/>
      <c r="I42" s="1"/>
      <c r="J42" s="1"/>
      <c r="K42" s="1"/>
      <c r="L42" s="1"/>
      <c r="M42" s="1"/>
      <c r="N42" s="1"/>
    </row>
    <row r="43" spans="1:14" ht="12.75">
      <c r="A43" s="1"/>
      <c r="B43" s="1"/>
      <c r="C43" s="1"/>
      <c r="D43" s="1"/>
      <c r="E43" s="1"/>
      <c r="F43" s="1"/>
      <c r="G43" s="1"/>
      <c r="H43" s="1"/>
      <c r="I43" s="1"/>
      <c r="J43" s="1"/>
      <c r="K43" s="1"/>
      <c r="L43" s="1"/>
      <c r="M43" s="1"/>
      <c r="N43" s="1"/>
    </row>
    <row r="44" spans="1:14" ht="12.75">
      <c r="A44" s="1"/>
      <c r="B44" s="1"/>
      <c r="C44" s="1"/>
      <c r="D44" s="1"/>
      <c r="E44" s="1"/>
      <c r="F44" s="1"/>
      <c r="G44" s="1"/>
      <c r="H44" s="1"/>
      <c r="I44" s="1"/>
      <c r="J44" s="1"/>
      <c r="K44" s="1"/>
      <c r="L44" s="1"/>
      <c r="M44" s="1"/>
      <c r="N44" s="1"/>
    </row>
    <row r="45" spans="1:14" ht="12.75">
      <c r="A45" s="1"/>
      <c r="B45" s="1"/>
      <c r="C45" s="1"/>
      <c r="D45" s="1"/>
      <c r="E45" s="1"/>
      <c r="F45" s="1"/>
      <c r="G45" s="1"/>
      <c r="H45" s="1"/>
      <c r="I45" s="1"/>
      <c r="J45" s="1"/>
      <c r="K45" s="1"/>
      <c r="L45" s="1"/>
      <c r="M45" s="1"/>
      <c r="N45" s="1"/>
    </row>
    <row r="46" spans="1:14" ht="12.75">
      <c r="A46" s="1"/>
      <c r="B46" s="1"/>
      <c r="C46" s="1"/>
      <c r="D46" s="1"/>
      <c r="E46" s="1"/>
      <c r="F46" s="1"/>
      <c r="G46" s="1"/>
      <c r="H46" s="1"/>
      <c r="I46" s="1"/>
      <c r="J46" s="1"/>
      <c r="K46" s="1"/>
      <c r="L46" s="1"/>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sheetData>
  <sheetProtection password="EB68" sheet="1" objects="1" scenarios="1"/>
  <mergeCells count="13">
    <mergeCell ref="F16:K16"/>
    <mergeCell ref="C8:D8"/>
    <mergeCell ref="C16:E16"/>
    <mergeCell ref="C9:D9"/>
    <mergeCell ref="C10:D10"/>
    <mergeCell ref="A1:G1"/>
    <mergeCell ref="C4:D4"/>
    <mergeCell ref="C6:D6"/>
    <mergeCell ref="C7:D7"/>
    <mergeCell ref="C12:D12"/>
    <mergeCell ref="C15:D15"/>
    <mergeCell ref="C14:D14"/>
    <mergeCell ref="A14:B16"/>
  </mergeCells>
  <conditionalFormatting sqref="F4:F14">
    <cfRule type="cellIs" priority="1" dxfId="0" operator="equal" stopIfTrue="1">
      <formula>"JUSTE"</formula>
    </cfRule>
    <cfRule type="cellIs" priority="2" dxfId="1" operator="equal" stopIfTrue="1">
      <formula>"FAUX"</formula>
    </cfRule>
  </conditionalFormatting>
  <conditionalFormatting sqref="A14:B16">
    <cfRule type="cellIs" priority="3" dxfId="2" operator="equal" stopIfTrue="1">
      <formula>"Clique sur F.P.2 ci-dessous pour passer à la feuille suivante."</formula>
    </cfRule>
  </conditionalFormatting>
  <printOptions/>
  <pageMargins left="0.75" right="0.75" top="1" bottom="1" header="0.4921259845" footer="0.4921259845"/>
  <pageSetup horizontalDpi="1200" verticalDpi="1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Feuil2">
    <tabColor indexed="48"/>
  </sheetPr>
  <dimension ref="A1:O55"/>
  <sheetViews>
    <sheetView workbookViewId="0" topLeftCell="A1">
      <selection activeCell="A1" sqref="A1:G1"/>
    </sheetView>
  </sheetViews>
  <sheetFormatPr defaultColWidth="11.421875" defaultRowHeight="12.75"/>
  <cols>
    <col min="1" max="2" width="11.421875" style="13" customWidth="1"/>
    <col min="3" max="3" width="14.140625" style="13" customWidth="1"/>
    <col min="4" max="4" width="8.7109375" style="13" customWidth="1"/>
    <col min="5" max="5" width="24.7109375" style="13" customWidth="1"/>
    <col min="6" max="6" width="11.421875" style="13" customWidth="1"/>
    <col min="7" max="7" width="6.421875" style="13" customWidth="1"/>
    <col min="8" max="16384" width="11.421875" style="13" customWidth="1"/>
  </cols>
  <sheetData>
    <row r="1" spans="1:14" ht="30.75" thickBot="1" thickTop="1">
      <c r="A1" s="45" t="s">
        <v>7</v>
      </c>
      <c r="B1" s="46"/>
      <c r="C1" s="46"/>
      <c r="D1" s="46"/>
      <c r="E1" s="46"/>
      <c r="F1" s="46"/>
      <c r="G1" s="47"/>
      <c r="H1" s="8"/>
      <c r="I1" s="8"/>
      <c r="J1" s="8"/>
      <c r="K1" s="8"/>
      <c r="L1" s="8"/>
      <c r="M1" s="8"/>
      <c r="N1" s="8"/>
    </row>
    <row r="2" spans="1:14" ht="13.5" thickTop="1">
      <c r="A2" s="8"/>
      <c r="B2" s="8"/>
      <c r="C2" s="8"/>
      <c r="D2" s="8"/>
      <c r="E2" s="8"/>
      <c r="F2" s="8"/>
      <c r="G2" s="8"/>
      <c r="H2" s="8"/>
      <c r="I2" s="8"/>
      <c r="J2" s="8"/>
      <c r="K2" s="8"/>
      <c r="L2" s="8"/>
      <c r="M2" s="8"/>
      <c r="N2" s="8"/>
    </row>
    <row r="3" spans="1:14" ht="13.5" thickBot="1">
      <c r="A3" s="8"/>
      <c r="B3" s="8"/>
      <c r="C3" s="8"/>
      <c r="D3" s="8"/>
      <c r="E3" s="8"/>
      <c r="F3" s="8"/>
      <c r="G3" s="8"/>
      <c r="H3" s="8"/>
      <c r="I3" s="8"/>
      <c r="J3" s="8"/>
      <c r="K3" s="8"/>
      <c r="L3" s="8"/>
      <c r="M3" s="8"/>
      <c r="N3" s="8"/>
    </row>
    <row r="4" spans="1:15" ht="31.5" customHeight="1" thickTop="1">
      <c r="A4" s="8"/>
      <c r="B4" s="8"/>
      <c r="C4" s="69" t="s">
        <v>9</v>
      </c>
      <c r="D4" s="70"/>
      <c r="E4" s="17"/>
      <c r="F4" s="24">
        <f>IF(ISBLANK(E4),"",IF(ROUND(E4,2)=ROUND(E6/(1-D5),2),"JUSTE","FAUX"))</f>
      </c>
      <c r="G4" s="22">
        <f>IF(ROUND(E4,2)=ROUND(E6/(1-D5),2),1,0)</f>
        <v>0</v>
      </c>
      <c r="H4" s="8"/>
      <c r="I4" s="8"/>
      <c r="J4" s="8"/>
      <c r="K4" s="8"/>
      <c r="L4" s="8"/>
      <c r="M4" s="8"/>
      <c r="N4" s="8"/>
      <c r="O4" s="8"/>
    </row>
    <row r="5" spans="1:15" ht="31.5" customHeight="1">
      <c r="A5" s="8"/>
      <c r="B5" s="8"/>
      <c r="C5" s="14" t="s">
        <v>0</v>
      </c>
      <c r="D5" s="35">
        <v>0.098</v>
      </c>
      <c r="E5" s="11"/>
      <c r="F5" s="24">
        <f>IF(ISBLANK(E5),"",IF(AND(ROUND(E5,2)=ROUND(E4*D5,2),E5&lt;&gt;0),"JUSTE","FAUX"))</f>
      </c>
      <c r="G5" s="22">
        <f>IF(AND(ROUND(E5,2)=ROUND(E4*D5,2),E5&lt;&gt;0),1,0)</f>
        <v>0</v>
      </c>
      <c r="H5" s="8"/>
      <c r="I5" s="8"/>
      <c r="J5" s="8"/>
      <c r="K5" s="8"/>
      <c r="L5" s="8"/>
      <c r="M5" s="8"/>
      <c r="N5" s="8"/>
      <c r="O5" s="8"/>
    </row>
    <row r="6" spans="1:15" ht="31.5" customHeight="1">
      <c r="A6" s="8"/>
      <c r="B6" s="8"/>
      <c r="C6" s="71" t="s">
        <v>11</v>
      </c>
      <c r="D6" s="72"/>
      <c r="E6" s="37">
        <v>1625.48</v>
      </c>
      <c r="F6" s="24"/>
      <c r="G6" s="22"/>
      <c r="H6" s="8"/>
      <c r="I6" s="8"/>
      <c r="J6" s="8"/>
      <c r="K6" s="8"/>
      <c r="L6" s="8"/>
      <c r="M6" s="8"/>
      <c r="N6" s="8"/>
      <c r="O6" s="8"/>
    </row>
    <row r="7" spans="1:15" ht="31.5" customHeight="1">
      <c r="A7" s="8"/>
      <c r="B7" s="8"/>
      <c r="C7" s="71" t="s">
        <v>6</v>
      </c>
      <c r="D7" s="72"/>
      <c r="E7" s="11"/>
      <c r="F7" s="24">
        <f>IF(ISBLANK(E7),"",IF(ROUND(E7,2)=E8-E6,"JUSTE","FAUX"))</f>
      </c>
      <c r="G7" s="22">
        <f>IF(ROUND(E7,2)=E8-E6,1,0)</f>
        <v>0</v>
      </c>
      <c r="H7" s="9"/>
      <c r="I7" s="8"/>
      <c r="J7" s="8"/>
      <c r="K7" s="8"/>
      <c r="L7" s="8"/>
      <c r="M7" s="8"/>
      <c r="N7" s="8"/>
      <c r="O7" s="8"/>
    </row>
    <row r="8" spans="1:15" ht="31.5" customHeight="1">
      <c r="A8" s="8"/>
      <c r="B8" s="8"/>
      <c r="C8" s="71" t="s">
        <v>12</v>
      </c>
      <c r="D8" s="72"/>
      <c r="E8" s="37">
        <f>ROUND(E6*1.2,2)</f>
        <v>1950.58</v>
      </c>
      <c r="F8" s="24"/>
      <c r="G8" s="22"/>
      <c r="H8" s="9"/>
      <c r="I8" s="8"/>
      <c r="J8" s="8"/>
      <c r="K8" s="8"/>
      <c r="L8" s="8"/>
      <c r="M8" s="8"/>
      <c r="N8" s="8"/>
      <c r="O8" s="8"/>
    </row>
    <row r="9" spans="1:15" ht="31.5" customHeight="1">
      <c r="A9" s="8"/>
      <c r="B9" s="8"/>
      <c r="C9" s="73" t="s">
        <v>1</v>
      </c>
      <c r="D9" s="74"/>
      <c r="E9" s="11"/>
      <c r="F9" s="24">
        <f>IF(ISBLANK(E9),"",IF(ROUND(E9,2)=ROUND(E10-E8,2),"JUSTE","FAUX"))</f>
      </c>
      <c r="G9" s="22">
        <f>IF(ROUND(E9,2)=ROUND(E10-E8,2),1,0)</f>
        <v>0</v>
      </c>
      <c r="H9" s="8"/>
      <c r="I9" s="8"/>
      <c r="J9" s="8"/>
      <c r="K9" s="8"/>
      <c r="L9" s="8"/>
      <c r="M9" s="8"/>
      <c r="N9" s="8"/>
      <c r="O9" s="8"/>
    </row>
    <row r="10" spans="1:15" ht="31.5" customHeight="1">
      <c r="A10" s="8"/>
      <c r="B10" s="8"/>
      <c r="C10" s="71" t="s">
        <v>2</v>
      </c>
      <c r="D10" s="72"/>
      <c r="E10" s="37">
        <f>ROUND(E8*1.45,2)</f>
        <v>2828.34</v>
      </c>
      <c r="F10" s="24"/>
      <c r="G10" s="22"/>
      <c r="H10" s="8"/>
      <c r="I10" s="8"/>
      <c r="J10" s="8"/>
      <c r="K10" s="8"/>
      <c r="L10" s="8"/>
      <c r="M10" s="8"/>
      <c r="N10" s="8"/>
      <c r="O10" s="8"/>
    </row>
    <row r="11" spans="1:15" ht="31.5" customHeight="1">
      <c r="A11" s="8"/>
      <c r="B11" s="8"/>
      <c r="C11" s="15" t="s">
        <v>3</v>
      </c>
      <c r="D11" s="16">
        <v>0.196</v>
      </c>
      <c r="E11" s="11"/>
      <c r="F11" s="24">
        <f>IF(ISBLANK(E11),"",IF(OR(ROUND(E11,2)=ROUND(E10*D11,2),ROUND(E11,2)=ROUND(E12-E10,2)),"JUSTE","FAUX"))</f>
      </c>
      <c r="G11" s="22">
        <f>IF(OR(ROUND(E11,2)=ROUND(E10*D11,2),ROUND(E11,2)=ROUND(E12-E10,2)),1,0)</f>
        <v>0</v>
      </c>
      <c r="H11" s="8"/>
      <c r="I11" s="8"/>
      <c r="J11" s="8"/>
      <c r="K11" s="8"/>
      <c r="L11" s="8"/>
      <c r="M11" s="8"/>
      <c r="N11" s="8"/>
      <c r="O11" s="8"/>
    </row>
    <row r="12" spans="1:15" ht="31.5" customHeight="1" thickBot="1">
      <c r="A12" s="8"/>
      <c r="B12" s="8"/>
      <c r="C12" s="68" t="s">
        <v>4</v>
      </c>
      <c r="D12" s="40"/>
      <c r="E12" s="12"/>
      <c r="F12" s="24">
        <f>IF(ISBLANK(E12),"",IF(OR(ROUND(E12,2)=ROUND(E10+E11,2),ROUND(E12,2)=ROUND(E10*(1+D11),2)),"JUSTE","FAUX"))</f>
      </c>
      <c r="G12" s="22">
        <f>IF(OR(ROUND(E12,2)=ROUND(E10+E11,2),ROUND(E12,2)=ROUND(E10*(1+D11),2)),1,0)</f>
        <v>0</v>
      </c>
      <c r="H12" s="8"/>
      <c r="I12" s="8"/>
      <c r="J12" s="8"/>
      <c r="K12" s="8"/>
      <c r="L12" s="8"/>
      <c r="M12" s="8"/>
      <c r="N12" s="8"/>
      <c r="O12" s="8"/>
    </row>
    <row r="13" spans="1:15" ht="14.25" thickBot="1" thickTop="1">
      <c r="A13" s="8"/>
      <c r="B13" s="8"/>
      <c r="C13" s="8"/>
      <c r="D13" s="8"/>
      <c r="E13" s="8"/>
      <c r="F13" s="24"/>
      <c r="G13" s="22"/>
      <c r="H13" s="8"/>
      <c r="I13" s="8"/>
      <c r="J13" s="8"/>
      <c r="K13" s="8"/>
      <c r="L13" s="8"/>
      <c r="M13" s="8"/>
      <c r="N13" s="8"/>
      <c r="O13" s="8"/>
    </row>
    <row r="14" spans="1:15" ht="27" customHeight="1" thickBot="1" thickTop="1">
      <c r="A14" s="55">
        <f>IF(ROUND(SUM(G4:G14)*20/7,1)=20,"Clique sur F.P.3 ci-dessous pour passer à la feuille suivante.","")</f>
      </c>
      <c r="B14" s="56"/>
      <c r="C14" s="53" t="s">
        <v>25</v>
      </c>
      <c r="D14" s="54"/>
      <c r="E14" s="25"/>
      <c r="F14" s="24">
        <f>IF(ISBLANK(E14),"",IF(AND(E14=ROUND(E9/E10*100,1),F9="JUSTE"),"JUSTE","FAUX"))</f>
      </c>
      <c r="G14" s="22">
        <f>IF(AND(E14=ROUND(E9/E10*100,1),F9="JUSTE"),1,0)</f>
        <v>0</v>
      </c>
      <c r="H14" s="8"/>
      <c r="I14" s="8"/>
      <c r="J14" s="8"/>
      <c r="K14" s="8"/>
      <c r="L14" s="8"/>
      <c r="M14" s="8"/>
      <c r="N14" s="8"/>
      <c r="O14" s="8"/>
    </row>
    <row r="15" spans="1:14" ht="13.5" thickTop="1">
      <c r="A15" s="56"/>
      <c r="B15" s="56"/>
      <c r="C15" s="8"/>
      <c r="D15" s="8"/>
      <c r="E15" s="8"/>
      <c r="F15" s="9"/>
      <c r="G15" s="8"/>
      <c r="H15" s="8"/>
      <c r="I15" s="8"/>
      <c r="J15" s="8"/>
      <c r="K15" s="8"/>
      <c r="L15" s="8"/>
      <c r="M15" s="8"/>
      <c r="N15" s="8"/>
    </row>
    <row r="16" spans="1:14" ht="45" customHeight="1">
      <c r="A16" s="56"/>
      <c r="B16" s="56"/>
      <c r="C16" s="65" t="str">
        <f>CONCATENATE("Ta note est de ",ROUND(SUM(G4:G14)*20/7,1)," sur 20.")</f>
        <v>Ta note est de 0 sur 20.</v>
      </c>
      <c r="D16" s="65"/>
      <c r="E16" s="65"/>
      <c r="F16" s="64" t="str">
        <f>IF(ROUND(SUM(G4:G14)*20/7,1)&lt;1,"Courage , ce n'est pas si difficile ;-)",IF(ROUND(SUM(G4:G14)*20/7,1)&lt;10,"C'est un bon début :-)",IF(AND(ROUND(SUM(G4:G14)*20/7,1)&gt;=10,ROUND(SUM(G4:G14)*20/7,1)&lt;15),"C'est assez bien. Encore un petit effort.",IF(AND(ROUND(SUM(G4:G14)*20/7,1)&gt;=15,ROUND(SUM(G4:G14)*20/7,1)&lt;20),"Tu y es presque...","Excellent travail, tu peux passer à la feuille N°3"))))</f>
        <v>Courage , ce n'est pas si difficile ;-)</v>
      </c>
      <c r="G16" s="64"/>
      <c r="H16" s="64"/>
      <c r="I16" s="64"/>
      <c r="J16" s="64"/>
      <c r="K16" s="64"/>
      <c r="L16" s="8"/>
      <c r="M16" s="8"/>
      <c r="N16" s="8"/>
    </row>
    <row r="17" spans="1:14" ht="12.75">
      <c r="A17" s="8"/>
      <c r="B17" s="8"/>
      <c r="C17" s="8"/>
      <c r="D17" s="8"/>
      <c r="E17" s="8"/>
      <c r="F17" s="8"/>
      <c r="G17" s="8"/>
      <c r="H17" s="8"/>
      <c r="I17" s="8"/>
      <c r="J17" s="8"/>
      <c r="K17" s="8"/>
      <c r="L17" s="8"/>
      <c r="M17" s="8"/>
      <c r="N17" s="8"/>
    </row>
    <row r="18" spans="1:14" ht="12.75">
      <c r="A18" s="8"/>
      <c r="B18" s="8"/>
      <c r="C18" s="8"/>
      <c r="D18" s="8"/>
      <c r="E18" s="8"/>
      <c r="F18" s="8"/>
      <c r="G18" s="8"/>
      <c r="H18" s="8"/>
      <c r="I18" s="8"/>
      <c r="J18" s="8"/>
      <c r="K18" s="8"/>
      <c r="L18" s="8"/>
      <c r="M18" s="8"/>
      <c r="N18" s="8"/>
    </row>
    <row r="19" spans="1:14" ht="12.75">
      <c r="A19" s="8"/>
      <c r="B19" s="8"/>
      <c r="C19" s="8"/>
      <c r="D19" s="8"/>
      <c r="E19" s="8"/>
      <c r="F19" s="8"/>
      <c r="G19" s="8"/>
      <c r="H19" s="8"/>
      <c r="I19" s="8"/>
      <c r="J19" s="8"/>
      <c r="K19" s="8"/>
      <c r="L19" s="8"/>
      <c r="M19" s="8"/>
      <c r="N19" s="8"/>
    </row>
    <row r="20" spans="1:14" ht="12.75">
      <c r="A20" s="8"/>
      <c r="B20" s="8"/>
      <c r="C20" s="8"/>
      <c r="D20" s="8"/>
      <c r="E20" s="8"/>
      <c r="F20" s="8"/>
      <c r="G20" s="8"/>
      <c r="H20" s="8"/>
      <c r="I20" s="8"/>
      <c r="J20" s="8"/>
      <c r="K20" s="8"/>
      <c r="L20" s="8"/>
      <c r="M20" s="8"/>
      <c r="N20" s="8"/>
    </row>
    <row r="21" spans="1:14" ht="12.75">
      <c r="A21" s="8"/>
      <c r="B21" s="8"/>
      <c r="C21" s="8"/>
      <c r="D21" s="8"/>
      <c r="E21" s="8"/>
      <c r="F21" s="8"/>
      <c r="G21" s="8"/>
      <c r="H21" s="8"/>
      <c r="I21" s="8"/>
      <c r="J21" s="8"/>
      <c r="K21" s="8"/>
      <c r="L21" s="8"/>
      <c r="M21" s="8"/>
      <c r="N21" s="8"/>
    </row>
    <row r="22" spans="1:14" ht="12.75">
      <c r="A22" s="8"/>
      <c r="B22" s="8"/>
      <c r="C22" s="8"/>
      <c r="D22" s="8"/>
      <c r="E22" s="8"/>
      <c r="F22" s="8"/>
      <c r="G22" s="8"/>
      <c r="H22" s="8"/>
      <c r="I22" s="8"/>
      <c r="J22" s="8"/>
      <c r="K22" s="8"/>
      <c r="L22" s="8"/>
      <c r="M22" s="8"/>
      <c r="N22" s="8"/>
    </row>
    <row r="23" spans="1:14" ht="12.75">
      <c r="A23" s="8"/>
      <c r="B23" s="8"/>
      <c r="C23" s="8"/>
      <c r="D23" s="8"/>
      <c r="E23" s="8"/>
      <c r="F23" s="8"/>
      <c r="G23" s="8"/>
      <c r="H23" s="8"/>
      <c r="I23" s="8"/>
      <c r="J23" s="8"/>
      <c r="K23" s="8"/>
      <c r="L23" s="8"/>
      <c r="M23" s="8"/>
      <c r="N23" s="8"/>
    </row>
    <row r="24" spans="1:14" ht="12.75">
      <c r="A24" s="8"/>
      <c r="B24" s="8"/>
      <c r="C24" s="8"/>
      <c r="D24" s="8"/>
      <c r="E24" s="8"/>
      <c r="F24" s="8"/>
      <c r="G24" s="8"/>
      <c r="H24" s="8"/>
      <c r="I24" s="8"/>
      <c r="J24" s="8"/>
      <c r="K24" s="8"/>
      <c r="L24" s="8"/>
      <c r="M24" s="8"/>
      <c r="N24" s="8"/>
    </row>
    <row r="25" spans="1:14" ht="12.75">
      <c r="A25" s="8"/>
      <c r="B25" s="8"/>
      <c r="C25" s="8"/>
      <c r="D25" s="8"/>
      <c r="E25" s="8"/>
      <c r="F25" s="8"/>
      <c r="G25" s="8"/>
      <c r="H25" s="8"/>
      <c r="I25" s="8"/>
      <c r="J25" s="8"/>
      <c r="K25" s="8"/>
      <c r="L25" s="8"/>
      <c r="M25" s="8"/>
      <c r="N25" s="8"/>
    </row>
    <row r="26" spans="1:14" ht="12.75">
      <c r="A26" s="8"/>
      <c r="B26" s="8"/>
      <c r="C26" s="8"/>
      <c r="D26" s="8"/>
      <c r="E26" s="8"/>
      <c r="F26" s="8"/>
      <c r="G26" s="8"/>
      <c r="H26" s="8"/>
      <c r="I26" s="8"/>
      <c r="J26" s="8"/>
      <c r="K26" s="8"/>
      <c r="L26" s="8"/>
      <c r="M26" s="8"/>
      <c r="N26" s="8"/>
    </row>
    <row r="27" spans="1:14" ht="12.75">
      <c r="A27" s="8"/>
      <c r="B27" s="8"/>
      <c r="C27" s="8"/>
      <c r="D27" s="8"/>
      <c r="E27" s="8"/>
      <c r="F27" s="8"/>
      <c r="G27" s="8"/>
      <c r="H27" s="8"/>
      <c r="I27" s="8"/>
      <c r="J27" s="8"/>
      <c r="K27" s="8"/>
      <c r="L27" s="8"/>
      <c r="M27" s="8"/>
      <c r="N27" s="8"/>
    </row>
    <row r="28" spans="1:14" ht="12.75">
      <c r="A28" s="8"/>
      <c r="B28" s="8"/>
      <c r="C28" s="8"/>
      <c r="D28" s="8"/>
      <c r="E28" s="8"/>
      <c r="F28" s="8"/>
      <c r="G28" s="8"/>
      <c r="H28" s="8"/>
      <c r="I28" s="8"/>
      <c r="J28" s="8"/>
      <c r="K28" s="8"/>
      <c r="L28" s="8"/>
      <c r="M28" s="8"/>
      <c r="N28" s="8"/>
    </row>
    <row r="29" spans="1:14" ht="12.75">
      <c r="A29" s="8"/>
      <c r="B29" s="8"/>
      <c r="C29" s="8"/>
      <c r="D29" s="8"/>
      <c r="E29" s="8"/>
      <c r="F29" s="8"/>
      <c r="G29" s="8"/>
      <c r="H29" s="8"/>
      <c r="I29" s="8"/>
      <c r="J29" s="8"/>
      <c r="K29" s="8"/>
      <c r="L29" s="8"/>
      <c r="M29" s="8"/>
      <c r="N29" s="8"/>
    </row>
    <row r="30" spans="1:14" ht="12.75">
      <c r="A30" s="8"/>
      <c r="B30" s="8"/>
      <c r="C30" s="8"/>
      <c r="D30" s="8"/>
      <c r="E30" s="8"/>
      <c r="F30" s="8"/>
      <c r="G30" s="8"/>
      <c r="H30" s="8"/>
      <c r="I30" s="8"/>
      <c r="J30" s="8"/>
      <c r="K30" s="8"/>
      <c r="L30" s="8"/>
      <c r="M30" s="8"/>
      <c r="N30" s="8"/>
    </row>
    <row r="31" spans="1:14" ht="12.75">
      <c r="A31" s="8"/>
      <c r="B31" s="8"/>
      <c r="C31" s="8"/>
      <c r="D31" s="8"/>
      <c r="E31" s="8"/>
      <c r="F31" s="8"/>
      <c r="G31" s="8"/>
      <c r="H31" s="8"/>
      <c r="I31" s="8"/>
      <c r="J31" s="8"/>
      <c r="K31" s="8"/>
      <c r="L31" s="8"/>
      <c r="M31" s="8"/>
      <c r="N31" s="8"/>
    </row>
    <row r="32" spans="1:14" ht="12.75">
      <c r="A32" s="8"/>
      <c r="B32" s="8"/>
      <c r="C32" s="8"/>
      <c r="D32" s="8"/>
      <c r="E32" s="8"/>
      <c r="F32" s="8"/>
      <c r="G32" s="8"/>
      <c r="H32" s="8"/>
      <c r="I32" s="8"/>
      <c r="J32" s="8"/>
      <c r="K32" s="8"/>
      <c r="L32" s="8"/>
      <c r="M32" s="8"/>
      <c r="N32" s="8"/>
    </row>
    <row r="33" spans="1:14" ht="12.75">
      <c r="A33" s="8"/>
      <c r="B33" s="8"/>
      <c r="C33" s="8"/>
      <c r="D33" s="8"/>
      <c r="E33" s="8"/>
      <c r="F33" s="8"/>
      <c r="G33" s="8"/>
      <c r="H33" s="8"/>
      <c r="I33" s="8"/>
      <c r="J33" s="8"/>
      <c r="K33" s="8"/>
      <c r="L33" s="8"/>
      <c r="M33" s="8"/>
      <c r="N33" s="8"/>
    </row>
    <row r="34" spans="1:14" ht="12.75">
      <c r="A34" s="8"/>
      <c r="B34" s="8"/>
      <c r="C34" s="8"/>
      <c r="D34" s="8"/>
      <c r="E34" s="8"/>
      <c r="F34" s="8"/>
      <c r="G34" s="8"/>
      <c r="H34" s="8"/>
      <c r="I34" s="8"/>
      <c r="J34" s="8"/>
      <c r="K34" s="8"/>
      <c r="L34" s="8"/>
      <c r="M34" s="8"/>
      <c r="N34" s="8"/>
    </row>
    <row r="35" spans="1:14" ht="12.75">
      <c r="A35" s="8"/>
      <c r="B35" s="8"/>
      <c r="C35" s="8"/>
      <c r="D35" s="8"/>
      <c r="E35" s="8"/>
      <c r="F35" s="8"/>
      <c r="G35" s="8"/>
      <c r="H35" s="8"/>
      <c r="I35" s="8"/>
      <c r="J35" s="8"/>
      <c r="K35" s="8"/>
      <c r="L35" s="8"/>
      <c r="M35" s="8"/>
      <c r="N35" s="8"/>
    </row>
    <row r="36" spans="1:14" ht="12.75">
      <c r="A36" s="8"/>
      <c r="B36" s="8"/>
      <c r="C36" s="8"/>
      <c r="D36" s="8"/>
      <c r="E36" s="8"/>
      <c r="F36" s="8"/>
      <c r="G36" s="8"/>
      <c r="H36" s="8"/>
      <c r="I36" s="8"/>
      <c r="J36" s="8"/>
      <c r="K36" s="8"/>
      <c r="L36" s="8"/>
      <c r="M36" s="8"/>
      <c r="N36" s="8"/>
    </row>
    <row r="37" spans="1:14" ht="12.75">
      <c r="A37" s="8"/>
      <c r="B37" s="8"/>
      <c r="C37" s="8"/>
      <c r="D37" s="8"/>
      <c r="E37" s="8"/>
      <c r="F37" s="8"/>
      <c r="G37" s="8"/>
      <c r="H37" s="8"/>
      <c r="I37" s="8"/>
      <c r="J37" s="8"/>
      <c r="K37" s="8"/>
      <c r="L37" s="8"/>
      <c r="M37" s="8"/>
      <c r="N37" s="8"/>
    </row>
    <row r="38" spans="1:14" ht="12.75">
      <c r="A38" s="8"/>
      <c r="B38" s="8"/>
      <c r="C38" s="8"/>
      <c r="D38" s="8"/>
      <c r="E38" s="8"/>
      <c r="F38" s="8"/>
      <c r="G38" s="8"/>
      <c r="H38" s="8"/>
      <c r="I38" s="8"/>
      <c r="J38" s="8"/>
      <c r="K38" s="8"/>
      <c r="L38" s="8"/>
      <c r="M38" s="8"/>
      <c r="N38" s="8"/>
    </row>
    <row r="39" spans="1:14" ht="12.75">
      <c r="A39" s="8"/>
      <c r="B39" s="8"/>
      <c r="C39" s="8"/>
      <c r="D39" s="8"/>
      <c r="E39" s="8"/>
      <c r="F39" s="8"/>
      <c r="G39" s="8"/>
      <c r="H39" s="8"/>
      <c r="I39" s="8"/>
      <c r="J39" s="8"/>
      <c r="K39" s="8"/>
      <c r="L39" s="8"/>
      <c r="M39" s="8"/>
      <c r="N39" s="8"/>
    </row>
    <row r="40" spans="1:14" ht="12.75">
      <c r="A40" s="8"/>
      <c r="B40" s="8"/>
      <c r="C40" s="8"/>
      <c r="D40" s="8"/>
      <c r="E40" s="8"/>
      <c r="F40" s="8"/>
      <c r="G40" s="8"/>
      <c r="H40" s="8"/>
      <c r="I40" s="8"/>
      <c r="J40" s="8"/>
      <c r="K40" s="8"/>
      <c r="L40" s="8"/>
      <c r="M40" s="8"/>
      <c r="N40" s="8"/>
    </row>
    <row r="41" spans="1:14" ht="12.75">
      <c r="A41" s="8"/>
      <c r="B41" s="8"/>
      <c r="C41" s="8"/>
      <c r="D41" s="8"/>
      <c r="E41" s="8"/>
      <c r="F41" s="8"/>
      <c r="G41" s="8"/>
      <c r="H41" s="8"/>
      <c r="I41" s="8"/>
      <c r="J41" s="8"/>
      <c r="K41" s="8"/>
      <c r="L41" s="8"/>
      <c r="M41" s="8"/>
      <c r="N41" s="8"/>
    </row>
    <row r="42" spans="1:14" ht="12.75">
      <c r="A42" s="8"/>
      <c r="B42" s="8"/>
      <c r="C42" s="8"/>
      <c r="D42" s="8"/>
      <c r="E42" s="8"/>
      <c r="F42" s="8"/>
      <c r="G42" s="8"/>
      <c r="H42" s="8"/>
      <c r="I42" s="8"/>
      <c r="J42" s="8"/>
      <c r="K42" s="8"/>
      <c r="L42" s="8"/>
      <c r="M42" s="8"/>
      <c r="N42" s="8"/>
    </row>
    <row r="43" spans="1:14" ht="12.75">
      <c r="A43" s="8"/>
      <c r="B43" s="8"/>
      <c r="C43" s="8"/>
      <c r="D43" s="8"/>
      <c r="E43" s="8"/>
      <c r="F43" s="8"/>
      <c r="G43" s="8"/>
      <c r="H43" s="8"/>
      <c r="I43" s="8"/>
      <c r="J43" s="8"/>
      <c r="K43" s="8"/>
      <c r="L43" s="8"/>
      <c r="M43" s="8"/>
      <c r="N43" s="8"/>
    </row>
    <row r="44" spans="1:14" ht="12.75">
      <c r="A44" s="8"/>
      <c r="B44" s="8"/>
      <c r="C44" s="8"/>
      <c r="D44" s="8"/>
      <c r="E44" s="8"/>
      <c r="F44" s="8"/>
      <c r="G44" s="8"/>
      <c r="H44" s="8"/>
      <c r="I44" s="8"/>
      <c r="J44" s="8"/>
      <c r="K44" s="8"/>
      <c r="L44" s="8"/>
      <c r="M44" s="8"/>
      <c r="N44" s="8"/>
    </row>
    <row r="45" spans="1:14" ht="12.75">
      <c r="A45" s="8"/>
      <c r="B45" s="8"/>
      <c r="C45" s="8"/>
      <c r="D45" s="8"/>
      <c r="E45" s="8"/>
      <c r="F45" s="8"/>
      <c r="G45" s="8"/>
      <c r="H45" s="8"/>
      <c r="I45" s="8"/>
      <c r="J45" s="8"/>
      <c r="K45" s="8"/>
      <c r="L45" s="8"/>
      <c r="M45" s="8"/>
      <c r="N45" s="8"/>
    </row>
    <row r="46" spans="1:14" ht="12.75">
      <c r="A46" s="8"/>
      <c r="B46" s="8"/>
      <c r="C46" s="8"/>
      <c r="D46" s="8"/>
      <c r="E46" s="8"/>
      <c r="F46" s="8"/>
      <c r="G46" s="8"/>
      <c r="H46" s="8"/>
      <c r="I46" s="8"/>
      <c r="J46" s="8"/>
      <c r="K46" s="8"/>
      <c r="L46" s="8"/>
      <c r="M46" s="8"/>
      <c r="N46" s="8"/>
    </row>
    <row r="47" spans="1:14" ht="12.75">
      <c r="A47" s="8"/>
      <c r="B47" s="8"/>
      <c r="C47" s="8"/>
      <c r="D47" s="8"/>
      <c r="E47" s="8"/>
      <c r="F47" s="8"/>
      <c r="G47" s="8"/>
      <c r="H47" s="8"/>
      <c r="I47" s="8"/>
      <c r="J47" s="8"/>
      <c r="K47" s="8"/>
      <c r="L47" s="8"/>
      <c r="M47" s="8"/>
      <c r="N47" s="8"/>
    </row>
    <row r="48" spans="1:14" ht="12.75">
      <c r="A48" s="8"/>
      <c r="B48" s="8"/>
      <c r="C48" s="8"/>
      <c r="D48" s="8"/>
      <c r="E48" s="8"/>
      <c r="F48" s="8"/>
      <c r="G48" s="8"/>
      <c r="H48" s="8"/>
      <c r="I48" s="8"/>
      <c r="J48" s="8"/>
      <c r="K48" s="8"/>
      <c r="L48" s="8"/>
      <c r="M48" s="8"/>
      <c r="N48" s="8"/>
    </row>
    <row r="49" spans="1:14" ht="12.75">
      <c r="A49" s="8"/>
      <c r="B49" s="8"/>
      <c r="C49" s="8"/>
      <c r="D49" s="8"/>
      <c r="E49" s="8"/>
      <c r="F49" s="8"/>
      <c r="G49" s="8"/>
      <c r="H49" s="8"/>
      <c r="I49" s="8"/>
      <c r="J49" s="8"/>
      <c r="K49" s="8"/>
      <c r="L49" s="8"/>
      <c r="M49" s="8"/>
      <c r="N49" s="8"/>
    </row>
    <row r="50" spans="1:14" ht="12.75">
      <c r="A50" s="8"/>
      <c r="B50" s="8"/>
      <c r="C50" s="8"/>
      <c r="D50" s="8"/>
      <c r="E50" s="8"/>
      <c r="F50" s="8"/>
      <c r="G50" s="8"/>
      <c r="H50" s="8"/>
      <c r="I50" s="8"/>
      <c r="J50" s="8"/>
      <c r="K50" s="8"/>
      <c r="L50" s="8"/>
      <c r="M50" s="8"/>
      <c r="N50" s="8"/>
    </row>
    <row r="51" spans="1:14" ht="12.75">
      <c r="A51" s="8"/>
      <c r="B51" s="8"/>
      <c r="C51" s="8"/>
      <c r="D51" s="8"/>
      <c r="E51" s="8"/>
      <c r="F51" s="8"/>
      <c r="G51" s="8"/>
      <c r="H51" s="8"/>
      <c r="I51" s="8"/>
      <c r="J51" s="8"/>
      <c r="K51" s="8"/>
      <c r="L51" s="8"/>
      <c r="M51" s="8"/>
      <c r="N51" s="8"/>
    </row>
    <row r="52" spans="1:14" ht="12.75">
      <c r="A52" s="8"/>
      <c r="B52" s="8"/>
      <c r="C52" s="8"/>
      <c r="D52" s="8"/>
      <c r="E52" s="8"/>
      <c r="F52" s="8"/>
      <c r="G52" s="8"/>
      <c r="H52" s="8"/>
      <c r="I52" s="8"/>
      <c r="J52" s="8"/>
      <c r="K52" s="8"/>
      <c r="L52" s="8"/>
      <c r="M52" s="8"/>
      <c r="N52" s="8"/>
    </row>
    <row r="53" spans="1:14" ht="12.75">
      <c r="A53" s="8"/>
      <c r="B53" s="8"/>
      <c r="C53" s="8"/>
      <c r="D53" s="8"/>
      <c r="E53" s="8"/>
      <c r="F53" s="8"/>
      <c r="G53" s="8"/>
      <c r="H53" s="8"/>
      <c r="I53" s="8"/>
      <c r="J53" s="8"/>
      <c r="K53" s="8"/>
      <c r="L53" s="8"/>
      <c r="M53" s="8"/>
      <c r="N53" s="8"/>
    </row>
    <row r="54" spans="1:14" ht="12.75">
      <c r="A54" s="8"/>
      <c r="B54" s="8"/>
      <c r="C54" s="8"/>
      <c r="D54" s="8"/>
      <c r="E54" s="8"/>
      <c r="F54" s="8"/>
      <c r="G54" s="8"/>
      <c r="H54" s="8"/>
      <c r="I54" s="8"/>
      <c r="J54" s="8"/>
      <c r="K54" s="8"/>
      <c r="L54" s="8"/>
      <c r="M54" s="8"/>
      <c r="N54" s="8"/>
    </row>
    <row r="55" spans="1:14" ht="12.75">
      <c r="A55" s="8"/>
      <c r="B55" s="8"/>
      <c r="C55" s="8"/>
      <c r="D55" s="8"/>
      <c r="E55" s="8"/>
      <c r="F55" s="8"/>
      <c r="G55" s="8"/>
      <c r="H55" s="8"/>
      <c r="I55" s="8"/>
      <c r="J55" s="8"/>
      <c r="K55" s="8"/>
      <c r="L55" s="8"/>
      <c r="M55" s="8"/>
      <c r="N55" s="8"/>
    </row>
  </sheetData>
  <sheetProtection password="EB68" sheet="1" objects="1" scenarios="1"/>
  <mergeCells count="12">
    <mergeCell ref="C8:D8"/>
    <mergeCell ref="C9:D9"/>
    <mergeCell ref="C10:D10"/>
    <mergeCell ref="A14:B16"/>
    <mergeCell ref="A1:G1"/>
    <mergeCell ref="C4:D4"/>
    <mergeCell ref="C6:D6"/>
    <mergeCell ref="C7:D7"/>
    <mergeCell ref="F16:K16"/>
    <mergeCell ref="C14:D14"/>
    <mergeCell ref="C16:E16"/>
    <mergeCell ref="C12:D12"/>
  </mergeCells>
  <conditionalFormatting sqref="F4:F14">
    <cfRule type="cellIs" priority="1" dxfId="0" operator="equal" stopIfTrue="1">
      <formula>"JUSTE"</formula>
    </cfRule>
    <cfRule type="cellIs" priority="2" dxfId="3" operator="equal" stopIfTrue="1">
      <formula>"FAUX"</formula>
    </cfRule>
  </conditionalFormatting>
  <conditionalFormatting sqref="A14:B16">
    <cfRule type="cellIs" priority="3" dxfId="2" operator="equal" stopIfTrue="1">
      <formula>"Clique sur F.P.3 ci-dessous pour passer à la feuille suivante."</formula>
    </cfRule>
  </conditionalFormatting>
  <printOptions/>
  <pageMargins left="0.75" right="0.75" top="0.51" bottom="0.43" header="0.4921259845" footer="0.4921259845"/>
  <pageSetup horizontalDpi="1200" verticalDpi="12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codeName="Feuil3">
    <tabColor indexed="57"/>
  </sheetPr>
  <dimension ref="A1:O55"/>
  <sheetViews>
    <sheetView workbookViewId="0" topLeftCell="A1">
      <selection activeCell="A1" sqref="A1:G1"/>
    </sheetView>
  </sheetViews>
  <sheetFormatPr defaultColWidth="11.421875" defaultRowHeight="12.75"/>
  <cols>
    <col min="1" max="2" width="11.421875" style="13" customWidth="1"/>
    <col min="3" max="3" width="14.140625" style="13" customWidth="1"/>
    <col min="4" max="4" width="8.7109375" style="13" customWidth="1"/>
    <col min="5" max="5" width="24.7109375" style="13" customWidth="1"/>
    <col min="6" max="6" width="11.421875" style="13" customWidth="1"/>
    <col min="7" max="7" width="7.7109375" style="13" customWidth="1"/>
    <col min="8" max="16384" width="11.421875" style="13" customWidth="1"/>
  </cols>
  <sheetData>
    <row r="1" spans="1:14" ht="30.75" thickBot="1" thickTop="1">
      <c r="A1" s="45" t="s">
        <v>10</v>
      </c>
      <c r="B1" s="46"/>
      <c r="C1" s="46"/>
      <c r="D1" s="46"/>
      <c r="E1" s="46"/>
      <c r="F1" s="46"/>
      <c r="G1" s="47"/>
      <c r="H1" s="8"/>
      <c r="I1" s="8"/>
      <c r="J1" s="8"/>
      <c r="K1" s="8"/>
      <c r="L1" s="8"/>
      <c r="M1" s="8"/>
      <c r="N1" s="8"/>
    </row>
    <row r="2" spans="1:14" ht="13.5" thickTop="1">
      <c r="A2" s="8"/>
      <c r="B2" s="8"/>
      <c r="C2" s="8"/>
      <c r="D2" s="8"/>
      <c r="E2" s="8"/>
      <c r="F2" s="8"/>
      <c r="G2" s="8"/>
      <c r="H2" s="8"/>
      <c r="I2" s="8"/>
      <c r="J2" s="8"/>
      <c r="K2" s="8"/>
      <c r="L2" s="8"/>
      <c r="M2" s="8"/>
      <c r="N2" s="8"/>
    </row>
    <row r="3" spans="1:14" ht="13.5" thickBot="1">
      <c r="A3" s="8"/>
      <c r="B3" s="8"/>
      <c r="C3" s="8"/>
      <c r="D3" s="8"/>
      <c r="E3" s="21"/>
      <c r="F3" s="8"/>
      <c r="G3" s="8"/>
      <c r="H3" s="8"/>
      <c r="I3" s="8"/>
      <c r="J3" s="8"/>
      <c r="K3" s="8"/>
      <c r="L3" s="8"/>
      <c r="M3" s="8"/>
      <c r="N3" s="8"/>
    </row>
    <row r="4" spans="1:15" ht="31.5" customHeight="1" thickTop="1">
      <c r="A4" s="8"/>
      <c r="B4" s="8"/>
      <c r="C4" s="69" t="s">
        <v>9</v>
      </c>
      <c r="D4" s="70"/>
      <c r="E4" s="17"/>
      <c r="F4" s="31">
        <f>IF(ISBLANK(E4),"",IF(ROUND(E4,2)=ROUND(E5/D5,2),"JUSTE","FAUX"))</f>
      </c>
      <c r="G4" s="22">
        <f>IF(ROUND(E4,2)=ROUND(E5/D5,2),1,0)</f>
        <v>0</v>
      </c>
      <c r="H4" s="8"/>
      <c r="I4" s="8"/>
      <c r="J4" s="8"/>
      <c r="K4" s="8"/>
      <c r="L4" s="8"/>
      <c r="M4" s="8"/>
      <c r="N4" s="8"/>
      <c r="O4" s="8"/>
    </row>
    <row r="5" spans="1:15" ht="31.5" customHeight="1">
      <c r="A5" s="8"/>
      <c r="B5" s="8"/>
      <c r="C5" s="14" t="s">
        <v>0</v>
      </c>
      <c r="D5" s="35">
        <v>0.145</v>
      </c>
      <c r="E5" s="37">
        <v>62.73</v>
      </c>
      <c r="F5" s="31"/>
      <c r="G5" s="22"/>
      <c r="H5" s="8"/>
      <c r="I5" s="8"/>
      <c r="J5" s="8"/>
      <c r="K5" s="8"/>
      <c r="L5" s="8"/>
      <c r="M5" s="8"/>
      <c r="N5" s="8"/>
      <c r="O5" s="8"/>
    </row>
    <row r="6" spans="1:15" ht="31.5" customHeight="1">
      <c r="A6" s="8"/>
      <c r="B6" s="8"/>
      <c r="C6" s="71" t="s">
        <v>11</v>
      </c>
      <c r="D6" s="72"/>
      <c r="E6" s="11"/>
      <c r="F6" s="31">
        <f>IF(ISBLANK(E6),"",IF(AND(ROUND(E6,2)=ROUND(E4-E5,2),ROUND(E4,2)=ROUND(E5/D5,2)),"JUSTE","FAUX"))</f>
      </c>
      <c r="G6" s="22">
        <f>IF(AND(ROUND(E6,2)=ROUND(E4-E5,2),ROUND(E4,2)=ROUND(E5/D5,2)),1,0)</f>
        <v>0</v>
      </c>
      <c r="H6" s="8"/>
      <c r="I6" s="8"/>
      <c r="J6" s="8"/>
      <c r="K6" s="8"/>
      <c r="L6" s="8"/>
      <c r="M6" s="8"/>
      <c r="N6" s="8"/>
      <c r="O6" s="8"/>
    </row>
    <row r="7" spans="1:15" ht="31.5" customHeight="1">
      <c r="A7" s="8"/>
      <c r="B7" s="8"/>
      <c r="C7" s="71" t="s">
        <v>6</v>
      </c>
      <c r="D7" s="72"/>
      <c r="E7" s="37">
        <f>ROUND(0.25*E5/D5-E5,2)</f>
        <v>45.43</v>
      </c>
      <c r="F7" s="31"/>
      <c r="G7" s="22"/>
      <c r="H7" s="9"/>
      <c r="I7" s="8"/>
      <c r="J7" s="8"/>
      <c r="K7" s="8"/>
      <c r="L7" s="8"/>
      <c r="M7" s="8"/>
      <c r="N7" s="8"/>
      <c r="O7" s="8"/>
    </row>
    <row r="8" spans="1:15" ht="31.5" customHeight="1">
      <c r="A8" s="8"/>
      <c r="B8" s="8"/>
      <c r="C8" s="71" t="s">
        <v>12</v>
      </c>
      <c r="D8" s="72"/>
      <c r="E8" s="11"/>
      <c r="F8" s="31">
        <f>IF(ISBLANK(E8),"",IF(AND(ROUND(E8,2)=ROUND(E6+E7,2),ROUND(E4,2)=ROUND(E5/D5,2),F6="JUSTE"),"JUSTE","FAUX"))</f>
      </c>
      <c r="G8" s="22">
        <f>IF(AND(ROUND(E8,2)=ROUND(E6+E7,2),ROUND(E4,2)=ROUND(E5/D5,2),F6="JUSTE"),1,0)</f>
        <v>0</v>
      </c>
      <c r="H8" s="9"/>
      <c r="I8" s="8"/>
      <c r="J8" s="8"/>
      <c r="K8" s="8"/>
      <c r="L8" s="8"/>
      <c r="M8" s="8"/>
      <c r="N8" s="8"/>
      <c r="O8" s="8"/>
    </row>
    <row r="9" spans="1:15" ht="31.5" customHeight="1">
      <c r="A9" s="8"/>
      <c r="B9" s="8"/>
      <c r="C9" s="73" t="s">
        <v>1</v>
      </c>
      <c r="D9" s="74"/>
      <c r="E9" s="37">
        <f>ROUND(0.5*(E7+E5/D5-E5),2)</f>
        <v>207.66</v>
      </c>
      <c r="F9" s="31"/>
      <c r="G9" s="22"/>
      <c r="H9" s="8"/>
      <c r="I9" s="8"/>
      <c r="J9" s="8"/>
      <c r="K9" s="8"/>
      <c r="L9" s="8"/>
      <c r="M9" s="8"/>
      <c r="N9" s="8"/>
      <c r="O9" s="8"/>
    </row>
    <row r="10" spans="1:15" ht="31.5" customHeight="1">
      <c r="A10" s="8"/>
      <c r="B10" s="8"/>
      <c r="C10" s="71" t="s">
        <v>2</v>
      </c>
      <c r="D10" s="72"/>
      <c r="E10" s="11"/>
      <c r="F10" s="31">
        <f>IF(ISBLANK(E10),"",IF(ROUND(E10,2)=ROUND(E8+E9,2),"JUSTE","FAUX"))</f>
      </c>
      <c r="G10" s="22">
        <f>IF(ROUND(E10,2)=ROUND(E8+E9,2),1,0)</f>
        <v>0</v>
      </c>
      <c r="H10" s="8"/>
      <c r="I10" s="8"/>
      <c r="J10" s="8"/>
      <c r="K10" s="8"/>
      <c r="L10" s="8"/>
      <c r="M10" s="8"/>
      <c r="N10" s="8"/>
      <c r="O10" s="8"/>
    </row>
    <row r="11" spans="1:15" ht="31.5" customHeight="1">
      <c r="A11" s="8"/>
      <c r="B11" s="8"/>
      <c r="C11" s="15" t="s">
        <v>3</v>
      </c>
      <c r="D11" s="16">
        <v>0.021</v>
      </c>
      <c r="E11" s="11"/>
      <c r="F11" s="31">
        <f>IF(ISBLANK(E11),"",IF(AND(ROUND(E11,2)=ROUND(E10*D11,2),F10="JUSTE"),"JUSTE","FAUX"))</f>
      </c>
      <c r="G11" s="23">
        <f>IF(AND(ROUND(E11,2)=ROUND(E10*D11,2),F10="JUSTE"),1,0)</f>
        <v>0</v>
      </c>
      <c r="H11" s="8"/>
      <c r="I11" s="8"/>
      <c r="J11" s="8"/>
      <c r="K11" s="8"/>
      <c r="L11" s="8"/>
      <c r="M11" s="8"/>
      <c r="N11" s="8"/>
      <c r="O11" s="8"/>
    </row>
    <row r="12" spans="1:15" ht="31.5" customHeight="1" thickBot="1">
      <c r="A12" s="8"/>
      <c r="B12" s="8"/>
      <c r="C12" s="68" t="s">
        <v>4</v>
      </c>
      <c r="D12" s="40"/>
      <c r="E12" s="12"/>
      <c r="F12" s="31">
        <f>IF(ISBLANK(E12),"",IF(AND(OR(ROUND(E12,2)=ROUND(E10+E11,2),ROUND(E12,2)=ROUND(E10*(1+D11),2)),F10="JUSTE"),"JUSTE","FAUX"))</f>
      </c>
      <c r="G12" s="22">
        <f>IF(AND(OR(ROUND(E12,2)=ROUND(E10+E11,2),ROUND(E12,2)=ROUND(E10*(1+D11),2)),E12&lt;&gt;0,F10="JUSTE"),1,0)</f>
        <v>0</v>
      </c>
      <c r="H12" s="8"/>
      <c r="I12" s="8"/>
      <c r="J12" s="8"/>
      <c r="K12" s="8"/>
      <c r="L12" s="8"/>
      <c r="M12" s="8"/>
      <c r="N12" s="8"/>
      <c r="O12" s="8"/>
    </row>
    <row r="13" spans="1:15" ht="14.25" thickBot="1" thickTop="1">
      <c r="A13" s="8"/>
      <c r="B13" s="8"/>
      <c r="C13" s="8"/>
      <c r="D13" s="8"/>
      <c r="E13" s="8"/>
      <c r="F13" s="31"/>
      <c r="G13" s="22"/>
      <c r="H13" s="8"/>
      <c r="I13" s="8"/>
      <c r="J13" s="8"/>
      <c r="K13" s="8"/>
      <c r="L13" s="8"/>
      <c r="M13" s="8"/>
      <c r="N13" s="8"/>
      <c r="O13" s="8"/>
    </row>
    <row r="14" spans="1:15" ht="27" customHeight="1" thickBot="1" thickTop="1">
      <c r="A14" s="55">
        <f>IF(ROUND(SUM(G4:G14)*20/7,1)=20,"Clique sur F.P.4 ci-dessous pour passer à la feuille suivante.","")</f>
      </c>
      <c r="B14" s="56"/>
      <c r="C14" s="53" t="s">
        <v>25</v>
      </c>
      <c r="D14" s="54"/>
      <c r="E14" s="25"/>
      <c r="F14" s="31">
        <f>IF(ISBLANK(E14),"",IF(OR(E9=0,E10=0),0,IF(AND(E14=ROUND(E9/E10*100,1),F10="JUSTE"),"JUSTE","FAUX")))</f>
      </c>
      <c r="G14" s="22">
        <f>IF(OR(E9=0,E10=0),0,IF(AND(E14=ROUND(E9/E10*100,1),F10="JUSTE"),1,0))</f>
        <v>0</v>
      </c>
      <c r="H14" s="8"/>
      <c r="I14" s="8"/>
      <c r="J14" s="8"/>
      <c r="K14" s="8"/>
      <c r="L14" s="8"/>
      <c r="M14" s="8"/>
      <c r="N14" s="8"/>
      <c r="O14" s="8"/>
    </row>
    <row r="15" spans="1:14" ht="13.5" thickTop="1">
      <c r="A15" s="56"/>
      <c r="B15" s="56"/>
      <c r="C15" s="8"/>
      <c r="D15" s="8"/>
      <c r="E15" s="8"/>
      <c r="F15" s="32"/>
      <c r="G15" s="32"/>
      <c r="H15" s="8"/>
      <c r="I15" s="8"/>
      <c r="J15" s="8"/>
      <c r="K15" s="8"/>
      <c r="L15" s="8"/>
      <c r="M15" s="8"/>
      <c r="N15" s="8"/>
    </row>
    <row r="16" spans="1:14" ht="45" customHeight="1">
      <c r="A16" s="56"/>
      <c r="B16" s="56"/>
      <c r="C16" s="65" t="str">
        <f>CONCATENATE("Ta note est de ",ROUND(SUM(G4:G14)*20/7,1)," sur 20.")</f>
        <v>Ta note est de 0 sur 20.</v>
      </c>
      <c r="D16" s="65"/>
      <c r="E16" s="65"/>
      <c r="F16" s="64" t="str">
        <f>IF(ROUND(SUM(G4:G14)*20/7,1)&lt;1,"Courage , ce n'est pas si difficile ;-)",IF(ROUND(SUM(G4:G14)*20/7,1)&lt;10,"C'est un bon début :-)",IF(AND(ROUND(SUM(G4:G14)*20/7,1)&gt;=10,ROUND(SUM(G4:G14)*20/7,1)&lt;15),"C'est assez bien. Encore un petit effort.",IF(AND(ROUND(SUM(G4:G14)*20/7,1)&gt;=15,ROUND(SUM(G4:G14)*20/7,1)&lt;20),"Tu y es presque...","Excellent travail, tu peux passer à la feuille N°4"))))</f>
        <v>Courage , ce n'est pas si difficile ;-)</v>
      </c>
      <c r="G16" s="64"/>
      <c r="H16" s="64"/>
      <c r="I16" s="64"/>
      <c r="J16" s="64"/>
      <c r="K16" s="64"/>
      <c r="L16" s="8"/>
      <c r="M16" s="8"/>
      <c r="N16" s="8"/>
    </row>
    <row r="17" spans="1:14" ht="12.75">
      <c r="A17" s="8"/>
      <c r="B17" s="8"/>
      <c r="C17" s="8"/>
      <c r="D17" s="8"/>
      <c r="E17" s="8"/>
      <c r="F17" s="8"/>
      <c r="G17" s="8"/>
      <c r="H17" s="8"/>
      <c r="I17" s="8"/>
      <c r="J17" s="8"/>
      <c r="K17" s="8"/>
      <c r="L17" s="8"/>
      <c r="M17" s="8"/>
      <c r="N17" s="8"/>
    </row>
    <row r="18" spans="1:14" ht="12.75">
      <c r="A18" s="8"/>
      <c r="B18" s="8"/>
      <c r="C18" s="8"/>
      <c r="D18" s="8"/>
      <c r="E18" s="8"/>
      <c r="F18" s="8"/>
      <c r="G18" s="8"/>
      <c r="H18" s="8"/>
      <c r="I18" s="8"/>
      <c r="J18" s="8"/>
      <c r="K18" s="8"/>
      <c r="L18" s="8"/>
      <c r="M18" s="8"/>
      <c r="N18" s="8"/>
    </row>
    <row r="19" spans="1:14" ht="12.75">
      <c r="A19" s="8"/>
      <c r="B19" s="8"/>
      <c r="C19" s="8"/>
      <c r="D19" s="8"/>
      <c r="E19" s="8"/>
      <c r="F19" s="8"/>
      <c r="G19" s="8"/>
      <c r="H19" s="8"/>
      <c r="I19" s="8"/>
      <c r="J19" s="8"/>
      <c r="K19" s="8"/>
      <c r="L19" s="8"/>
      <c r="M19" s="8"/>
      <c r="N19" s="8"/>
    </row>
    <row r="20" spans="1:14" ht="12.75">
      <c r="A20" s="8"/>
      <c r="B20" s="8"/>
      <c r="C20" s="8"/>
      <c r="D20" s="8"/>
      <c r="E20" s="8"/>
      <c r="F20" s="8"/>
      <c r="G20" s="8"/>
      <c r="H20" s="8"/>
      <c r="I20" s="8"/>
      <c r="J20" s="8"/>
      <c r="K20" s="8"/>
      <c r="L20" s="8"/>
      <c r="M20" s="8"/>
      <c r="N20" s="8"/>
    </row>
    <row r="21" spans="1:14" ht="12.75">
      <c r="A21" s="8"/>
      <c r="B21" s="8"/>
      <c r="C21" s="8"/>
      <c r="D21" s="8"/>
      <c r="E21" s="8"/>
      <c r="F21" s="8"/>
      <c r="G21" s="8"/>
      <c r="H21" s="8"/>
      <c r="I21" s="8"/>
      <c r="J21" s="8"/>
      <c r="K21" s="8"/>
      <c r="L21" s="8"/>
      <c r="M21" s="8"/>
      <c r="N21" s="8"/>
    </row>
    <row r="22" spans="1:14" ht="12.75">
      <c r="A22" s="8"/>
      <c r="B22" s="8"/>
      <c r="C22" s="8"/>
      <c r="D22" s="8"/>
      <c r="E22" s="8"/>
      <c r="F22" s="8"/>
      <c r="G22" s="8"/>
      <c r="H22" s="8"/>
      <c r="I22" s="8"/>
      <c r="J22" s="8"/>
      <c r="K22" s="8"/>
      <c r="L22" s="8"/>
      <c r="M22" s="8"/>
      <c r="N22" s="8"/>
    </row>
    <row r="23" spans="1:14" ht="12.75">
      <c r="A23" s="8"/>
      <c r="B23" s="8"/>
      <c r="C23" s="8"/>
      <c r="D23" s="8"/>
      <c r="E23" s="8"/>
      <c r="F23" s="8"/>
      <c r="G23" s="8"/>
      <c r="H23" s="8"/>
      <c r="I23" s="8"/>
      <c r="J23" s="8"/>
      <c r="K23" s="8"/>
      <c r="L23" s="8"/>
      <c r="M23" s="8"/>
      <c r="N23" s="8"/>
    </row>
    <row r="24" spans="1:14" ht="12.75">
      <c r="A24" s="8"/>
      <c r="B24" s="8"/>
      <c r="C24" s="8"/>
      <c r="D24" s="8"/>
      <c r="E24" s="8"/>
      <c r="F24" s="8"/>
      <c r="G24" s="8"/>
      <c r="H24" s="8"/>
      <c r="I24" s="8"/>
      <c r="J24" s="8"/>
      <c r="K24" s="8"/>
      <c r="L24" s="8"/>
      <c r="M24" s="8"/>
      <c r="N24" s="8"/>
    </row>
    <row r="25" spans="1:14" ht="12.75">
      <c r="A25" s="8"/>
      <c r="B25" s="8"/>
      <c r="C25" s="8"/>
      <c r="D25" s="8"/>
      <c r="E25" s="8"/>
      <c r="F25" s="8"/>
      <c r="G25" s="8"/>
      <c r="H25" s="8"/>
      <c r="I25" s="8"/>
      <c r="J25" s="8"/>
      <c r="K25" s="8"/>
      <c r="L25" s="8"/>
      <c r="M25" s="8"/>
      <c r="N25" s="8"/>
    </row>
    <row r="26" spans="1:14" ht="12.75">
      <c r="A26" s="8"/>
      <c r="B26" s="8"/>
      <c r="C26" s="8"/>
      <c r="D26" s="8"/>
      <c r="E26" s="8"/>
      <c r="F26" s="8"/>
      <c r="G26" s="8"/>
      <c r="H26" s="8"/>
      <c r="I26" s="8"/>
      <c r="J26" s="8"/>
      <c r="K26" s="8"/>
      <c r="L26" s="8"/>
      <c r="M26" s="8"/>
      <c r="N26" s="8"/>
    </row>
    <row r="27" spans="1:14" ht="12.75">
      <c r="A27" s="8"/>
      <c r="B27" s="8"/>
      <c r="C27" s="8"/>
      <c r="D27" s="8"/>
      <c r="E27" s="8"/>
      <c r="F27" s="8"/>
      <c r="G27" s="8"/>
      <c r="H27" s="8"/>
      <c r="I27" s="8"/>
      <c r="J27" s="8"/>
      <c r="K27" s="8"/>
      <c r="L27" s="8"/>
      <c r="M27" s="8"/>
      <c r="N27" s="8"/>
    </row>
    <row r="28" spans="1:14" ht="12.75">
      <c r="A28" s="8"/>
      <c r="B28" s="8"/>
      <c r="C28" s="8"/>
      <c r="D28" s="8"/>
      <c r="E28" s="8"/>
      <c r="F28" s="8"/>
      <c r="G28" s="8"/>
      <c r="H28" s="8"/>
      <c r="I28" s="8"/>
      <c r="J28" s="8"/>
      <c r="K28" s="8"/>
      <c r="L28" s="8"/>
      <c r="M28" s="8"/>
      <c r="N28" s="8"/>
    </row>
    <row r="29" spans="1:14" ht="12.75">
      <c r="A29" s="8"/>
      <c r="B29" s="8"/>
      <c r="C29" s="8"/>
      <c r="D29" s="8"/>
      <c r="E29" s="8"/>
      <c r="F29" s="8"/>
      <c r="G29" s="8"/>
      <c r="H29" s="8"/>
      <c r="I29" s="8"/>
      <c r="J29" s="8"/>
      <c r="K29" s="8"/>
      <c r="L29" s="8"/>
      <c r="M29" s="8"/>
      <c r="N29" s="8"/>
    </row>
    <row r="30" spans="1:14" ht="12.75">
      <c r="A30" s="8"/>
      <c r="B30" s="8"/>
      <c r="C30" s="8"/>
      <c r="D30" s="8"/>
      <c r="E30" s="8"/>
      <c r="F30" s="8"/>
      <c r="G30" s="8"/>
      <c r="H30" s="8"/>
      <c r="I30" s="8"/>
      <c r="J30" s="8"/>
      <c r="K30" s="8"/>
      <c r="L30" s="8"/>
      <c r="M30" s="8"/>
      <c r="N30" s="8"/>
    </row>
    <row r="31" spans="1:14" ht="12.75">
      <c r="A31" s="8"/>
      <c r="B31" s="8"/>
      <c r="C31" s="8"/>
      <c r="D31" s="8"/>
      <c r="E31" s="8"/>
      <c r="F31" s="8"/>
      <c r="G31" s="8"/>
      <c r="H31" s="8"/>
      <c r="I31" s="8"/>
      <c r="J31" s="8"/>
      <c r="K31" s="8"/>
      <c r="L31" s="8"/>
      <c r="M31" s="8"/>
      <c r="N31" s="8"/>
    </row>
    <row r="32" spans="1:14" ht="12.75">
      <c r="A32" s="8"/>
      <c r="B32" s="8"/>
      <c r="C32" s="8"/>
      <c r="D32" s="8"/>
      <c r="E32" s="8"/>
      <c r="F32" s="8"/>
      <c r="G32" s="8"/>
      <c r="H32" s="8"/>
      <c r="I32" s="8"/>
      <c r="J32" s="8"/>
      <c r="K32" s="8"/>
      <c r="L32" s="8"/>
      <c r="M32" s="8"/>
      <c r="N32" s="8"/>
    </row>
    <row r="33" spans="1:14" ht="12.75">
      <c r="A33" s="8"/>
      <c r="B33" s="8"/>
      <c r="C33" s="8"/>
      <c r="D33" s="8"/>
      <c r="E33" s="8"/>
      <c r="F33" s="8"/>
      <c r="G33" s="8"/>
      <c r="H33" s="8"/>
      <c r="I33" s="8"/>
      <c r="J33" s="8"/>
      <c r="K33" s="8"/>
      <c r="L33" s="8"/>
      <c r="M33" s="8"/>
      <c r="N33" s="8"/>
    </row>
    <row r="34" spans="1:14" ht="12.75">
      <c r="A34" s="8"/>
      <c r="B34" s="8"/>
      <c r="C34" s="8"/>
      <c r="D34" s="8"/>
      <c r="E34" s="8"/>
      <c r="F34" s="8"/>
      <c r="G34" s="8"/>
      <c r="H34" s="8"/>
      <c r="I34" s="8"/>
      <c r="J34" s="8"/>
      <c r="K34" s="8"/>
      <c r="L34" s="8"/>
      <c r="M34" s="8"/>
      <c r="N34" s="8"/>
    </row>
    <row r="35" spans="1:14" ht="12.75">
      <c r="A35" s="8"/>
      <c r="B35" s="8"/>
      <c r="C35" s="8"/>
      <c r="D35" s="8"/>
      <c r="E35" s="8"/>
      <c r="F35" s="8"/>
      <c r="G35" s="8"/>
      <c r="H35" s="8"/>
      <c r="I35" s="8"/>
      <c r="J35" s="8"/>
      <c r="K35" s="8"/>
      <c r="L35" s="8"/>
      <c r="M35" s="8"/>
      <c r="N35" s="8"/>
    </row>
    <row r="36" spans="1:14" ht="12.75">
      <c r="A36" s="8"/>
      <c r="B36" s="8"/>
      <c r="C36" s="8"/>
      <c r="D36" s="8"/>
      <c r="E36" s="8"/>
      <c r="F36" s="8"/>
      <c r="G36" s="8"/>
      <c r="H36" s="8"/>
      <c r="I36" s="8"/>
      <c r="J36" s="8"/>
      <c r="K36" s="8"/>
      <c r="L36" s="8"/>
      <c r="M36" s="8"/>
      <c r="N36" s="8"/>
    </row>
    <row r="37" spans="1:14" ht="12.75">
      <c r="A37" s="8"/>
      <c r="B37" s="8"/>
      <c r="C37" s="8"/>
      <c r="D37" s="8"/>
      <c r="E37" s="8"/>
      <c r="F37" s="8"/>
      <c r="G37" s="8"/>
      <c r="H37" s="8"/>
      <c r="I37" s="8"/>
      <c r="J37" s="8"/>
      <c r="K37" s="8"/>
      <c r="L37" s="8"/>
      <c r="M37" s="8"/>
      <c r="N37" s="8"/>
    </row>
    <row r="38" spans="1:14" ht="12.75">
      <c r="A38" s="8"/>
      <c r="B38" s="8"/>
      <c r="C38" s="8"/>
      <c r="D38" s="8"/>
      <c r="E38" s="8"/>
      <c r="F38" s="8"/>
      <c r="G38" s="8"/>
      <c r="H38" s="8"/>
      <c r="I38" s="8"/>
      <c r="J38" s="8"/>
      <c r="K38" s="8"/>
      <c r="L38" s="8"/>
      <c r="M38" s="8"/>
      <c r="N38" s="8"/>
    </row>
    <row r="39" spans="1:14" ht="12.75">
      <c r="A39" s="8"/>
      <c r="B39" s="8"/>
      <c r="C39" s="8"/>
      <c r="D39" s="8"/>
      <c r="E39" s="8"/>
      <c r="F39" s="8"/>
      <c r="G39" s="8"/>
      <c r="H39" s="8"/>
      <c r="I39" s="8"/>
      <c r="J39" s="8"/>
      <c r="K39" s="8"/>
      <c r="L39" s="8"/>
      <c r="M39" s="8"/>
      <c r="N39" s="8"/>
    </row>
    <row r="40" spans="1:14" ht="12.75">
      <c r="A40" s="8"/>
      <c r="B40" s="8"/>
      <c r="C40" s="8"/>
      <c r="D40" s="8"/>
      <c r="E40" s="8"/>
      <c r="F40" s="8"/>
      <c r="G40" s="8"/>
      <c r="H40" s="8"/>
      <c r="I40" s="8"/>
      <c r="J40" s="8"/>
      <c r="K40" s="8"/>
      <c r="L40" s="8"/>
      <c r="M40" s="8"/>
      <c r="N40" s="8"/>
    </row>
    <row r="41" spans="1:14" ht="12.75">
      <c r="A41" s="8"/>
      <c r="B41" s="8"/>
      <c r="C41" s="8"/>
      <c r="D41" s="8"/>
      <c r="E41" s="8"/>
      <c r="F41" s="8"/>
      <c r="G41" s="8"/>
      <c r="H41" s="8"/>
      <c r="I41" s="8"/>
      <c r="J41" s="8"/>
      <c r="K41" s="8"/>
      <c r="L41" s="8"/>
      <c r="M41" s="8"/>
      <c r="N41" s="8"/>
    </row>
    <row r="42" spans="1:14" ht="12.75">
      <c r="A42" s="8"/>
      <c r="B42" s="8"/>
      <c r="C42" s="8"/>
      <c r="D42" s="8"/>
      <c r="E42" s="8"/>
      <c r="F42" s="8"/>
      <c r="G42" s="8"/>
      <c r="H42" s="8"/>
      <c r="I42" s="8"/>
      <c r="J42" s="8"/>
      <c r="K42" s="8"/>
      <c r="L42" s="8"/>
      <c r="M42" s="8"/>
      <c r="N42" s="8"/>
    </row>
    <row r="43" spans="1:14" ht="12.75">
      <c r="A43" s="8"/>
      <c r="B43" s="8"/>
      <c r="C43" s="8"/>
      <c r="D43" s="8"/>
      <c r="E43" s="8"/>
      <c r="F43" s="8"/>
      <c r="G43" s="8"/>
      <c r="H43" s="8"/>
      <c r="I43" s="8"/>
      <c r="J43" s="8"/>
      <c r="K43" s="8"/>
      <c r="L43" s="8"/>
      <c r="M43" s="8"/>
      <c r="N43" s="8"/>
    </row>
    <row r="44" spans="1:14" ht="12.75">
      <c r="A44" s="8"/>
      <c r="B44" s="8"/>
      <c r="C44" s="8"/>
      <c r="D44" s="8"/>
      <c r="E44" s="8"/>
      <c r="F44" s="8"/>
      <c r="G44" s="8"/>
      <c r="H44" s="8"/>
      <c r="I44" s="8"/>
      <c r="J44" s="8"/>
      <c r="K44" s="8"/>
      <c r="L44" s="8"/>
      <c r="M44" s="8"/>
      <c r="N44" s="8"/>
    </row>
    <row r="45" spans="1:14" ht="12.75">
      <c r="A45" s="8"/>
      <c r="B45" s="8"/>
      <c r="C45" s="8"/>
      <c r="D45" s="8"/>
      <c r="E45" s="8"/>
      <c r="F45" s="8"/>
      <c r="G45" s="8"/>
      <c r="H45" s="8"/>
      <c r="I45" s="8"/>
      <c r="J45" s="8"/>
      <c r="K45" s="8"/>
      <c r="L45" s="8"/>
      <c r="M45" s="8"/>
      <c r="N45" s="8"/>
    </row>
    <row r="46" spans="1:14" ht="12.75">
      <c r="A46" s="8"/>
      <c r="B46" s="8"/>
      <c r="C46" s="8"/>
      <c r="D46" s="8"/>
      <c r="E46" s="8"/>
      <c r="F46" s="8"/>
      <c r="G46" s="8"/>
      <c r="H46" s="8"/>
      <c r="I46" s="8"/>
      <c r="J46" s="8"/>
      <c r="K46" s="8"/>
      <c r="L46" s="8"/>
      <c r="M46" s="8"/>
      <c r="N46" s="8"/>
    </row>
    <row r="47" spans="1:14" ht="12.75">
      <c r="A47" s="8"/>
      <c r="B47" s="8"/>
      <c r="C47" s="8"/>
      <c r="D47" s="8"/>
      <c r="E47" s="8"/>
      <c r="F47" s="8"/>
      <c r="G47" s="8"/>
      <c r="H47" s="8"/>
      <c r="I47" s="8"/>
      <c r="J47" s="8"/>
      <c r="K47" s="8"/>
      <c r="L47" s="8"/>
      <c r="M47" s="8"/>
      <c r="N47" s="8"/>
    </row>
    <row r="48" spans="1:14" ht="12.75">
      <c r="A48" s="8"/>
      <c r="B48" s="8"/>
      <c r="C48" s="8"/>
      <c r="D48" s="8"/>
      <c r="E48" s="8"/>
      <c r="F48" s="8"/>
      <c r="G48" s="8"/>
      <c r="H48" s="8"/>
      <c r="I48" s="8"/>
      <c r="J48" s="8"/>
      <c r="K48" s="8"/>
      <c r="L48" s="8"/>
      <c r="M48" s="8"/>
      <c r="N48" s="8"/>
    </row>
    <row r="49" spans="1:14" ht="12.75">
      <c r="A49" s="8"/>
      <c r="B49" s="8"/>
      <c r="C49" s="8"/>
      <c r="D49" s="8"/>
      <c r="E49" s="8"/>
      <c r="F49" s="8"/>
      <c r="G49" s="8"/>
      <c r="H49" s="8"/>
      <c r="I49" s="8"/>
      <c r="J49" s="8"/>
      <c r="K49" s="8"/>
      <c r="L49" s="8"/>
      <c r="M49" s="8"/>
      <c r="N49" s="8"/>
    </row>
    <row r="50" spans="1:14" ht="12.75">
      <c r="A50" s="8"/>
      <c r="B50" s="8"/>
      <c r="C50" s="8"/>
      <c r="D50" s="8"/>
      <c r="E50" s="8"/>
      <c r="F50" s="8"/>
      <c r="G50" s="8"/>
      <c r="H50" s="8"/>
      <c r="I50" s="8"/>
      <c r="J50" s="8"/>
      <c r="K50" s="8"/>
      <c r="L50" s="8"/>
      <c r="M50" s="8"/>
      <c r="N50" s="8"/>
    </row>
    <row r="51" spans="1:14" ht="12.75">
      <c r="A51" s="8"/>
      <c r="B51" s="8"/>
      <c r="C51" s="8"/>
      <c r="D51" s="8"/>
      <c r="E51" s="8"/>
      <c r="F51" s="8"/>
      <c r="G51" s="8"/>
      <c r="H51" s="8"/>
      <c r="I51" s="8"/>
      <c r="J51" s="8"/>
      <c r="K51" s="8"/>
      <c r="L51" s="8"/>
      <c r="M51" s="8"/>
      <c r="N51" s="8"/>
    </row>
    <row r="52" spans="1:14" ht="12.75">
      <c r="A52" s="8"/>
      <c r="B52" s="8"/>
      <c r="C52" s="8"/>
      <c r="D52" s="8"/>
      <c r="E52" s="8"/>
      <c r="F52" s="8"/>
      <c r="G52" s="8"/>
      <c r="H52" s="8"/>
      <c r="I52" s="8"/>
      <c r="J52" s="8"/>
      <c r="K52" s="8"/>
      <c r="L52" s="8"/>
      <c r="M52" s="8"/>
      <c r="N52" s="8"/>
    </row>
    <row r="53" spans="1:14" ht="12.75">
      <c r="A53" s="8"/>
      <c r="B53" s="8"/>
      <c r="C53" s="8"/>
      <c r="D53" s="8"/>
      <c r="E53" s="8"/>
      <c r="F53" s="8"/>
      <c r="G53" s="8"/>
      <c r="H53" s="8"/>
      <c r="I53" s="8"/>
      <c r="J53" s="8"/>
      <c r="K53" s="8"/>
      <c r="L53" s="8"/>
      <c r="M53" s="8"/>
      <c r="N53" s="8"/>
    </row>
    <row r="54" spans="1:14" ht="12.75">
      <c r="A54" s="8"/>
      <c r="B54" s="8"/>
      <c r="C54" s="8"/>
      <c r="D54" s="8"/>
      <c r="E54" s="8"/>
      <c r="F54" s="8"/>
      <c r="G54" s="8"/>
      <c r="H54" s="8"/>
      <c r="I54" s="8"/>
      <c r="J54" s="8"/>
      <c r="K54" s="8"/>
      <c r="L54" s="8"/>
      <c r="M54" s="8"/>
      <c r="N54" s="8"/>
    </row>
    <row r="55" spans="1:14" ht="12.75">
      <c r="A55" s="8"/>
      <c r="B55" s="8"/>
      <c r="C55" s="8"/>
      <c r="D55" s="8"/>
      <c r="E55" s="8"/>
      <c r="F55" s="8"/>
      <c r="G55" s="8"/>
      <c r="H55" s="8"/>
      <c r="I55" s="8"/>
      <c r="J55" s="8"/>
      <c r="K55" s="8"/>
      <c r="L55" s="8"/>
      <c r="M55" s="8"/>
      <c r="N55" s="8"/>
    </row>
  </sheetData>
  <sheetProtection password="EB68" sheet="1" objects="1" scenarios="1"/>
  <mergeCells count="12">
    <mergeCell ref="C8:D8"/>
    <mergeCell ref="C9:D9"/>
    <mergeCell ref="A1:G1"/>
    <mergeCell ref="C4:D4"/>
    <mergeCell ref="C6:D6"/>
    <mergeCell ref="C7:D7"/>
    <mergeCell ref="A14:B16"/>
    <mergeCell ref="F16:K16"/>
    <mergeCell ref="C10:D10"/>
    <mergeCell ref="C12:D12"/>
    <mergeCell ref="C16:E16"/>
    <mergeCell ref="C14:D14"/>
  </mergeCells>
  <conditionalFormatting sqref="F4:F14">
    <cfRule type="cellIs" priority="1" dxfId="0" operator="equal" stopIfTrue="1">
      <formula>"JUSTE"</formula>
    </cfRule>
    <cfRule type="cellIs" priority="2" dxfId="1" operator="equal" stopIfTrue="1">
      <formula>"FAUX"</formula>
    </cfRule>
  </conditionalFormatting>
  <conditionalFormatting sqref="A14:B16">
    <cfRule type="cellIs" priority="3" dxfId="2" operator="equal" stopIfTrue="1">
      <formula>"Clique sur F.P.4 ci-dessous pour passer à la feuille suivante."</formula>
    </cfRule>
  </conditionalFormatting>
  <printOptions/>
  <pageMargins left="0.75" right="0.75" top="0.53" bottom="1" header="0.4921259845" footer="0.4921259845"/>
  <pageSetup horizontalDpi="1200" verticalDpi="12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codeName="Feuil5">
    <tabColor indexed="52"/>
  </sheetPr>
  <dimension ref="A1:O55"/>
  <sheetViews>
    <sheetView workbookViewId="0" topLeftCell="A1">
      <selection activeCell="A1" sqref="A1:G1"/>
    </sheetView>
  </sheetViews>
  <sheetFormatPr defaultColWidth="11.421875" defaultRowHeight="12.75"/>
  <cols>
    <col min="1" max="2" width="11.421875" style="13" customWidth="1"/>
    <col min="3" max="3" width="14.140625" style="13" customWidth="1"/>
    <col min="4" max="4" width="8.7109375" style="13" customWidth="1"/>
    <col min="5" max="5" width="24.7109375" style="13" customWidth="1"/>
    <col min="6" max="6" width="11.421875" style="13" customWidth="1"/>
    <col min="7" max="7" width="6.140625" style="13" customWidth="1"/>
    <col min="8" max="16384" width="11.421875" style="13" customWidth="1"/>
  </cols>
  <sheetData>
    <row r="1" spans="1:14" ht="30.75" thickBot="1" thickTop="1">
      <c r="A1" s="45" t="s">
        <v>13</v>
      </c>
      <c r="B1" s="46"/>
      <c r="C1" s="46"/>
      <c r="D1" s="46"/>
      <c r="E1" s="46"/>
      <c r="F1" s="46"/>
      <c r="G1" s="47"/>
      <c r="H1" s="8"/>
      <c r="I1" s="8"/>
      <c r="J1" s="8"/>
      <c r="K1" s="8"/>
      <c r="L1" s="8"/>
      <c r="M1" s="8"/>
      <c r="N1" s="8"/>
    </row>
    <row r="2" spans="1:14" ht="13.5" thickTop="1">
      <c r="A2" s="8"/>
      <c r="B2" s="8"/>
      <c r="C2" s="8"/>
      <c r="D2" s="8"/>
      <c r="E2" s="8"/>
      <c r="F2" s="8"/>
      <c r="G2" s="8"/>
      <c r="H2" s="8"/>
      <c r="I2" s="8"/>
      <c r="J2" s="8"/>
      <c r="K2" s="8"/>
      <c r="L2" s="8"/>
      <c r="M2" s="8"/>
      <c r="N2" s="8"/>
    </row>
    <row r="3" spans="1:14" ht="13.5" thickBot="1">
      <c r="A3" s="8"/>
      <c r="B3" s="8"/>
      <c r="C3" s="8"/>
      <c r="D3" s="8"/>
      <c r="E3" s="8"/>
      <c r="F3" s="8"/>
      <c r="G3" s="8"/>
      <c r="H3" s="8"/>
      <c r="I3" s="8"/>
      <c r="J3" s="8"/>
      <c r="K3" s="8"/>
      <c r="L3" s="8"/>
      <c r="M3" s="8"/>
      <c r="N3" s="8"/>
    </row>
    <row r="4" spans="1:15" ht="31.5" customHeight="1" thickTop="1">
      <c r="A4" s="8"/>
      <c r="B4" s="8"/>
      <c r="C4" s="69" t="s">
        <v>9</v>
      </c>
      <c r="D4" s="70"/>
      <c r="E4" s="17"/>
      <c r="F4" s="26">
        <f>IF(ISBLANK(E4),"",IF(AND(ROUND(E4,2)=ROUND(E6/(1-D5),2),F6="JUSTE"),"JUSTE","FAUX"))</f>
      </c>
      <c r="G4" s="22">
        <f>IF(AND(ROUND(E4,2)=ROUND(E6/(1-D5),2),F6="JUSTE"),1,0)</f>
        <v>0</v>
      </c>
      <c r="H4" s="8"/>
      <c r="I4" s="8"/>
      <c r="J4" s="8"/>
      <c r="K4" s="8"/>
      <c r="L4" s="8"/>
      <c r="M4" s="8"/>
      <c r="N4" s="8"/>
      <c r="O4" s="8"/>
    </row>
    <row r="5" spans="1:15" ht="31.5" customHeight="1">
      <c r="A5" s="8"/>
      <c r="B5" s="8"/>
      <c r="C5" s="14" t="s">
        <v>0</v>
      </c>
      <c r="D5" s="35">
        <v>0.094</v>
      </c>
      <c r="E5" s="11"/>
      <c r="F5" s="26">
        <f>IF(ISBLANK(E5),"",IF(AND(ROUND(E5,2)=ROUND(E4*D5,2),F4="JUSTE"),"JUSTE","FAUX"))</f>
      </c>
      <c r="G5" s="22">
        <f>IF(AND(ROUND(E5,2)=ROUND(E4*D5,2),F4="JUSTE"),1,0)</f>
        <v>0</v>
      </c>
      <c r="H5" s="8"/>
      <c r="I5" s="8"/>
      <c r="J5" s="8"/>
      <c r="K5" s="8"/>
      <c r="L5" s="8"/>
      <c r="M5" s="8"/>
      <c r="N5" s="8"/>
      <c r="O5" s="8"/>
    </row>
    <row r="6" spans="1:15" ht="31.5" customHeight="1">
      <c r="A6" s="8"/>
      <c r="B6" s="8"/>
      <c r="C6" s="71" t="s">
        <v>11</v>
      </c>
      <c r="D6" s="72"/>
      <c r="E6" s="11"/>
      <c r="F6" s="26">
        <f>IF(ISBLANK(E6),"",IF(AND(ROUND(E6,2)=ROUND(E8-E7,2),F8="JUSTE"),"JUSTE","FAUX"))</f>
      </c>
      <c r="G6" s="22">
        <f>IF(AND(ROUND(E6,2)=ROUND(E8-E7,2),F8="JUSTE"),1,0)</f>
        <v>0</v>
      </c>
      <c r="H6" s="8"/>
      <c r="I6" s="8"/>
      <c r="J6" s="8"/>
      <c r="K6" s="8"/>
      <c r="L6" s="8"/>
      <c r="M6" s="8"/>
      <c r="N6" s="8"/>
      <c r="O6" s="8"/>
    </row>
    <row r="7" spans="1:15" ht="31.5" customHeight="1">
      <c r="A7" s="8"/>
      <c r="B7" s="8"/>
      <c r="C7" s="71" t="s">
        <v>6</v>
      </c>
      <c r="D7" s="72"/>
      <c r="E7" s="37">
        <f>ROUND((E12/(1+D11)-E9)*0.2,2)</f>
        <v>220.76</v>
      </c>
      <c r="F7" s="26"/>
      <c r="G7" s="22"/>
      <c r="H7" s="9"/>
      <c r="I7" s="8"/>
      <c r="J7" s="8"/>
      <c r="K7" s="8"/>
      <c r="L7" s="8"/>
      <c r="M7" s="8"/>
      <c r="N7" s="8"/>
      <c r="O7" s="8"/>
    </row>
    <row r="8" spans="1:15" ht="31.5" customHeight="1">
      <c r="A8" s="8"/>
      <c r="B8" s="8"/>
      <c r="C8" s="71" t="s">
        <v>12</v>
      </c>
      <c r="D8" s="72"/>
      <c r="E8" s="11"/>
      <c r="F8" s="26">
        <f>IF(ISBLANK(E8),"",IF(AND(ROUND(E8,2)=ROUND(E10-E9,2),F10="JUSTE"),"JUSTE","FAUX"))</f>
      </c>
      <c r="G8" s="22">
        <f>IF(AND(ROUND(E8,2)=ROUND(E10-E9,2),F10="JUSTE"),1,0)</f>
        <v>0</v>
      </c>
      <c r="H8" s="9"/>
      <c r="I8" s="8"/>
      <c r="J8" s="8"/>
      <c r="K8" s="8"/>
      <c r="L8" s="8"/>
      <c r="M8" s="8"/>
      <c r="N8" s="8"/>
      <c r="O8" s="8"/>
    </row>
    <row r="9" spans="1:15" ht="31.5" customHeight="1">
      <c r="A9" s="8"/>
      <c r="B9" s="8"/>
      <c r="C9" s="73" t="s">
        <v>1</v>
      </c>
      <c r="D9" s="74"/>
      <c r="E9" s="37">
        <f>ROUND(E12/(1+D11)*0.425,2)</f>
        <v>815.85</v>
      </c>
      <c r="F9" s="26"/>
      <c r="G9" s="22"/>
      <c r="H9" s="8"/>
      <c r="I9" s="8"/>
      <c r="J9" s="8"/>
      <c r="K9" s="8"/>
      <c r="L9" s="8"/>
      <c r="M9" s="8"/>
      <c r="N9" s="8"/>
      <c r="O9" s="8"/>
    </row>
    <row r="10" spans="1:15" ht="31.5" customHeight="1">
      <c r="A10" s="8"/>
      <c r="B10" s="8"/>
      <c r="C10" s="71" t="s">
        <v>2</v>
      </c>
      <c r="D10" s="72"/>
      <c r="E10" s="11"/>
      <c r="F10" s="26">
        <f>IF(ISBLANK(E10),"",IF(ROUND(E10,2)=ROUND(E12/(1+D11),2),"JUSTE","FAUX"))</f>
      </c>
      <c r="G10" s="22">
        <f>IF(ROUND(E10,2)=ROUND(E12/(1+D11),2),1,0)</f>
        <v>0</v>
      </c>
      <c r="H10" s="8"/>
      <c r="I10" s="8"/>
      <c r="J10" s="8"/>
      <c r="K10" s="8"/>
      <c r="L10" s="8"/>
      <c r="M10" s="8"/>
      <c r="N10" s="8"/>
      <c r="O10" s="8"/>
    </row>
    <row r="11" spans="1:15" ht="31.5" customHeight="1">
      <c r="A11" s="8"/>
      <c r="B11" s="8"/>
      <c r="C11" s="15" t="s">
        <v>3</v>
      </c>
      <c r="D11" s="16">
        <v>0.196</v>
      </c>
      <c r="E11" s="11"/>
      <c r="F11" s="26">
        <f>IF(ISBLANK(E11),"",IF(AND(OR(ROUND(E11,2)=ROUND(E12-E10,2),ROUND(E11,2)=ROUND(E10*D11,2)),F10="JUSTE"),"JUSTE","FAUX"))</f>
      </c>
      <c r="G11" s="22">
        <f>IF(AND(OR(ROUND(E11,2)=ROUND(E12-E10,2),ROUND(E11,2)=ROUND(E10*D11,2)),E10&lt;&gt;0,F10="JUSTE"),1,0)</f>
        <v>0</v>
      </c>
      <c r="H11" s="8"/>
      <c r="I11" s="8"/>
      <c r="J11" s="8"/>
      <c r="K11" s="8"/>
      <c r="L11" s="8"/>
      <c r="M11" s="8"/>
      <c r="N11" s="8"/>
      <c r="O11" s="8"/>
    </row>
    <row r="12" spans="1:15" ht="31.5" customHeight="1" thickBot="1">
      <c r="A12" s="8"/>
      <c r="B12" s="8"/>
      <c r="C12" s="68" t="s">
        <v>4</v>
      </c>
      <c r="D12" s="40"/>
      <c r="E12" s="38">
        <v>2295.9</v>
      </c>
      <c r="F12" s="26"/>
      <c r="G12" s="22"/>
      <c r="H12" s="8"/>
      <c r="I12" s="8"/>
      <c r="J12" s="8"/>
      <c r="K12" s="8"/>
      <c r="L12" s="8"/>
      <c r="M12" s="8"/>
      <c r="N12" s="8"/>
      <c r="O12" s="8"/>
    </row>
    <row r="13" spans="1:15" ht="14.25" thickBot="1" thickTop="1">
      <c r="A13" s="8"/>
      <c r="B13" s="8"/>
      <c r="C13" s="8"/>
      <c r="D13" s="8"/>
      <c r="E13" s="8"/>
      <c r="F13" s="27"/>
      <c r="G13" s="22"/>
      <c r="H13" s="8"/>
      <c r="I13" s="8"/>
      <c r="J13" s="8"/>
      <c r="K13" s="8"/>
      <c r="L13" s="8"/>
      <c r="M13" s="8"/>
      <c r="N13" s="8"/>
      <c r="O13" s="8"/>
    </row>
    <row r="14" spans="1:15" ht="27" customHeight="1" thickBot="1" thickTop="1">
      <c r="A14" s="55">
        <f>IF(ROUND(SUM(G4:G14)*20/7,1)=20,"Clique sur F.P.5 ci-dessous pour passer à la feuille suivante.","")</f>
      </c>
      <c r="B14" s="56"/>
      <c r="C14" s="53" t="s">
        <v>24</v>
      </c>
      <c r="D14" s="54"/>
      <c r="E14" s="25"/>
      <c r="F14" s="26">
        <f>IF(ISBLANK(E14),"",IF(AND(E14=ROUND(E9/E10*100,2),F10="JUSTE"),"JUSTE","FAUX"))</f>
      </c>
      <c r="G14" s="22">
        <f>IF(ISBLANK(E10),0,IF(AND(E14=ROUND(E9/E10*100,2),F10="JUSTE"),1,0))</f>
        <v>0</v>
      </c>
      <c r="H14" s="8"/>
      <c r="I14" s="8"/>
      <c r="J14" s="8"/>
      <c r="K14" s="8"/>
      <c r="L14" s="8"/>
      <c r="M14" s="8"/>
      <c r="N14" s="8"/>
      <c r="O14" s="8"/>
    </row>
    <row r="15" spans="1:14" ht="13.5" thickTop="1">
      <c r="A15" s="56"/>
      <c r="B15" s="56"/>
      <c r="C15" s="8"/>
      <c r="D15" s="8"/>
      <c r="E15" s="8"/>
      <c r="F15" s="8"/>
      <c r="G15" s="8"/>
      <c r="H15" s="8"/>
      <c r="I15" s="8"/>
      <c r="J15" s="8"/>
      <c r="K15" s="8"/>
      <c r="L15" s="8"/>
      <c r="M15" s="8"/>
      <c r="N15" s="8"/>
    </row>
    <row r="16" spans="1:14" ht="45" customHeight="1">
      <c r="A16" s="56"/>
      <c r="B16" s="56"/>
      <c r="C16" s="65" t="str">
        <f>CONCATENATE("Ta note est de ",ROUND(SUM(G4:G14)*20/7,1)," sur 20.")</f>
        <v>Ta note est de 0 sur 20.</v>
      </c>
      <c r="D16" s="65"/>
      <c r="E16" s="65"/>
      <c r="F16" s="64" t="str">
        <f>IF(ROUND(SUM(G4:G14)*20/7,1)&lt;1,"Courage , ce n'est pas si difficile ;-)",IF(ROUND(SUM(G4:G14)*20/7,1)&lt;10,"C'est un bon début :-)",IF(AND(ROUND(SUM(G4:G14)*20/7,1)&gt;=10,ROUND(SUM(G4:G14)*20/7,1)&lt;15),"C'est assez bien. Encore un petit effort.",IF(AND(ROUND(SUM(G4:G14)*20/7,1)&gt;=15,ROUND(SUM(G4:G14)*20/7,1)&lt;20),"Tu y es presque...","Excellent travail, tu peux passer à la feuille N°5"))))</f>
        <v>Courage , ce n'est pas si difficile ;-)</v>
      </c>
      <c r="G16" s="64"/>
      <c r="H16" s="64"/>
      <c r="I16" s="64"/>
      <c r="J16" s="64"/>
      <c r="K16" s="64"/>
      <c r="L16" s="8"/>
      <c r="M16" s="8"/>
      <c r="N16" s="8"/>
    </row>
    <row r="17" spans="1:14" ht="12.75">
      <c r="A17" s="8"/>
      <c r="B17" s="8"/>
      <c r="C17" s="8"/>
      <c r="D17" s="8"/>
      <c r="E17" s="8"/>
      <c r="F17" s="8"/>
      <c r="G17" s="8"/>
      <c r="H17" s="8"/>
      <c r="I17" s="8"/>
      <c r="J17" s="8"/>
      <c r="K17" s="8"/>
      <c r="L17" s="8"/>
      <c r="M17" s="8"/>
      <c r="N17" s="8"/>
    </row>
    <row r="18" spans="1:14" ht="12.75">
      <c r="A18" s="8"/>
      <c r="B18" s="8"/>
      <c r="C18" s="8"/>
      <c r="D18" s="8"/>
      <c r="E18" s="8"/>
      <c r="F18" s="8"/>
      <c r="G18" s="8"/>
      <c r="H18" s="8"/>
      <c r="I18" s="8"/>
      <c r="J18" s="8"/>
      <c r="K18" s="8"/>
      <c r="L18" s="8"/>
      <c r="M18" s="8"/>
      <c r="N18" s="8"/>
    </row>
    <row r="19" spans="1:14" ht="12.75">
      <c r="A19" s="8"/>
      <c r="B19" s="8"/>
      <c r="C19" s="8"/>
      <c r="D19" s="8"/>
      <c r="E19" s="8"/>
      <c r="F19" s="8"/>
      <c r="G19" s="8"/>
      <c r="H19" s="8"/>
      <c r="I19" s="8"/>
      <c r="J19" s="8"/>
      <c r="K19" s="8"/>
      <c r="L19" s="8"/>
      <c r="M19" s="8"/>
      <c r="N19" s="8"/>
    </row>
    <row r="20" spans="1:14" ht="12.75">
      <c r="A20" s="8"/>
      <c r="B20" s="8"/>
      <c r="C20" s="8"/>
      <c r="D20" s="8"/>
      <c r="E20" s="8"/>
      <c r="F20" s="8"/>
      <c r="G20" s="8"/>
      <c r="H20" s="8"/>
      <c r="I20" s="8"/>
      <c r="J20" s="8"/>
      <c r="K20" s="8"/>
      <c r="L20" s="8"/>
      <c r="M20" s="8"/>
      <c r="N20" s="8"/>
    </row>
    <row r="21" spans="1:14" ht="12.75">
      <c r="A21" s="8"/>
      <c r="B21" s="8"/>
      <c r="C21" s="8"/>
      <c r="D21" s="8"/>
      <c r="E21" s="8"/>
      <c r="F21" s="8"/>
      <c r="G21" s="8"/>
      <c r="H21" s="8"/>
      <c r="I21" s="8"/>
      <c r="J21" s="8"/>
      <c r="K21" s="8"/>
      <c r="L21" s="8"/>
      <c r="M21" s="8"/>
      <c r="N21" s="8"/>
    </row>
    <row r="22" spans="1:14" ht="12.75">
      <c r="A22" s="8"/>
      <c r="B22" s="8"/>
      <c r="C22" s="8"/>
      <c r="D22" s="8"/>
      <c r="E22" s="8"/>
      <c r="F22" s="8"/>
      <c r="G22" s="8"/>
      <c r="H22" s="8"/>
      <c r="I22" s="8"/>
      <c r="J22" s="8"/>
      <c r="K22" s="8"/>
      <c r="L22" s="8"/>
      <c r="M22" s="8"/>
      <c r="N22" s="8"/>
    </row>
    <row r="23" spans="1:14" ht="12.75">
      <c r="A23" s="8"/>
      <c r="B23" s="8"/>
      <c r="C23" s="8"/>
      <c r="D23" s="8"/>
      <c r="E23" s="8"/>
      <c r="F23" s="8"/>
      <c r="G23" s="8"/>
      <c r="H23" s="8"/>
      <c r="I23" s="8"/>
      <c r="J23" s="8"/>
      <c r="K23" s="8"/>
      <c r="L23" s="8"/>
      <c r="M23" s="8"/>
      <c r="N23" s="8"/>
    </row>
    <row r="24" spans="1:14" ht="12.75">
      <c r="A24" s="8"/>
      <c r="B24" s="8"/>
      <c r="C24" s="8"/>
      <c r="D24" s="8"/>
      <c r="E24" s="8"/>
      <c r="F24" s="8"/>
      <c r="G24" s="8"/>
      <c r="H24" s="8"/>
      <c r="I24" s="8"/>
      <c r="J24" s="8"/>
      <c r="K24" s="8"/>
      <c r="L24" s="8"/>
      <c r="M24" s="8"/>
      <c r="N24" s="8"/>
    </row>
    <row r="25" spans="1:14" ht="12.75">
      <c r="A25" s="8"/>
      <c r="B25" s="8"/>
      <c r="C25" s="8"/>
      <c r="D25" s="8"/>
      <c r="E25" s="8"/>
      <c r="F25" s="8"/>
      <c r="G25" s="8"/>
      <c r="H25" s="8"/>
      <c r="I25" s="8"/>
      <c r="J25" s="8"/>
      <c r="K25" s="8"/>
      <c r="L25" s="8"/>
      <c r="M25" s="8"/>
      <c r="N25" s="8"/>
    </row>
    <row r="26" spans="1:14" ht="12.75">
      <c r="A26" s="8"/>
      <c r="B26" s="8"/>
      <c r="C26" s="8"/>
      <c r="D26" s="8"/>
      <c r="E26" s="8"/>
      <c r="F26" s="8"/>
      <c r="G26" s="8"/>
      <c r="H26" s="8"/>
      <c r="I26" s="8"/>
      <c r="J26" s="8"/>
      <c r="K26" s="8"/>
      <c r="L26" s="8"/>
      <c r="M26" s="8"/>
      <c r="N26" s="8"/>
    </row>
    <row r="27" spans="1:14" ht="12.75">
      <c r="A27" s="8"/>
      <c r="B27" s="8"/>
      <c r="C27" s="8"/>
      <c r="D27" s="8"/>
      <c r="E27" s="8"/>
      <c r="F27" s="8"/>
      <c r="G27" s="8"/>
      <c r="H27" s="8"/>
      <c r="I27" s="8"/>
      <c r="J27" s="8"/>
      <c r="K27" s="8"/>
      <c r="L27" s="8"/>
      <c r="M27" s="8"/>
      <c r="N27" s="8"/>
    </row>
    <row r="28" spans="1:14" ht="12.75">
      <c r="A28" s="8"/>
      <c r="B28" s="8"/>
      <c r="C28" s="8"/>
      <c r="D28" s="8"/>
      <c r="E28" s="8"/>
      <c r="F28" s="8"/>
      <c r="G28" s="8"/>
      <c r="H28" s="8"/>
      <c r="I28" s="8"/>
      <c r="J28" s="8"/>
      <c r="K28" s="8"/>
      <c r="L28" s="8"/>
      <c r="M28" s="8"/>
      <c r="N28" s="8"/>
    </row>
    <row r="29" spans="1:14" ht="12.75">
      <c r="A29" s="8"/>
      <c r="B29" s="8"/>
      <c r="C29" s="8"/>
      <c r="D29" s="8"/>
      <c r="E29" s="8"/>
      <c r="F29" s="8"/>
      <c r="G29" s="8"/>
      <c r="H29" s="8"/>
      <c r="I29" s="8"/>
      <c r="J29" s="8"/>
      <c r="K29" s="8"/>
      <c r="L29" s="8"/>
      <c r="M29" s="8"/>
      <c r="N29" s="8"/>
    </row>
    <row r="30" spans="1:14" ht="12.75">
      <c r="A30" s="8"/>
      <c r="B30" s="8"/>
      <c r="C30" s="8"/>
      <c r="D30" s="8"/>
      <c r="E30" s="8"/>
      <c r="F30" s="8"/>
      <c r="G30" s="8"/>
      <c r="H30" s="8"/>
      <c r="I30" s="8"/>
      <c r="J30" s="8"/>
      <c r="K30" s="8"/>
      <c r="L30" s="8"/>
      <c r="M30" s="8"/>
      <c r="N30" s="8"/>
    </row>
    <row r="31" spans="1:14" ht="12.75">
      <c r="A31" s="8"/>
      <c r="B31" s="8"/>
      <c r="C31" s="8"/>
      <c r="D31" s="8"/>
      <c r="E31" s="8"/>
      <c r="F31" s="8"/>
      <c r="G31" s="8"/>
      <c r="H31" s="8"/>
      <c r="I31" s="8"/>
      <c r="J31" s="8"/>
      <c r="K31" s="8"/>
      <c r="L31" s="8"/>
      <c r="M31" s="8"/>
      <c r="N31" s="8"/>
    </row>
    <row r="32" spans="1:14" ht="12.75">
      <c r="A32" s="8"/>
      <c r="B32" s="8"/>
      <c r="C32" s="8"/>
      <c r="D32" s="8"/>
      <c r="E32" s="8"/>
      <c r="F32" s="8"/>
      <c r="G32" s="8"/>
      <c r="H32" s="8"/>
      <c r="I32" s="8"/>
      <c r="J32" s="8"/>
      <c r="K32" s="8"/>
      <c r="L32" s="8"/>
      <c r="M32" s="8"/>
      <c r="N32" s="8"/>
    </row>
    <row r="33" spans="1:14" ht="12.75">
      <c r="A33" s="8"/>
      <c r="B33" s="8"/>
      <c r="C33" s="8"/>
      <c r="D33" s="8"/>
      <c r="E33" s="8"/>
      <c r="F33" s="8"/>
      <c r="G33" s="8"/>
      <c r="H33" s="8"/>
      <c r="I33" s="8"/>
      <c r="J33" s="8"/>
      <c r="K33" s="8"/>
      <c r="L33" s="8"/>
      <c r="M33" s="8"/>
      <c r="N33" s="8"/>
    </row>
    <row r="34" spans="1:14" ht="12.75">
      <c r="A34" s="8"/>
      <c r="B34" s="8"/>
      <c r="C34" s="8"/>
      <c r="D34" s="8"/>
      <c r="E34" s="8"/>
      <c r="F34" s="8"/>
      <c r="G34" s="8"/>
      <c r="H34" s="8"/>
      <c r="I34" s="8"/>
      <c r="J34" s="8"/>
      <c r="K34" s="8"/>
      <c r="L34" s="8"/>
      <c r="M34" s="8"/>
      <c r="N34" s="8"/>
    </row>
    <row r="35" spans="1:14" ht="12.75">
      <c r="A35" s="8"/>
      <c r="B35" s="8"/>
      <c r="C35" s="8"/>
      <c r="D35" s="8"/>
      <c r="E35" s="8"/>
      <c r="F35" s="8"/>
      <c r="G35" s="8"/>
      <c r="H35" s="8"/>
      <c r="I35" s="8"/>
      <c r="J35" s="8"/>
      <c r="K35" s="8"/>
      <c r="L35" s="8"/>
      <c r="M35" s="8"/>
      <c r="N35" s="8"/>
    </row>
    <row r="36" spans="1:14" ht="12.75">
      <c r="A36" s="8"/>
      <c r="B36" s="8"/>
      <c r="C36" s="8"/>
      <c r="D36" s="8"/>
      <c r="E36" s="8"/>
      <c r="F36" s="8"/>
      <c r="G36" s="8"/>
      <c r="H36" s="8"/>
      <c r="I36" s="8"/>
      <c r="J36" s="8"/>
      <c r="K36" s="8"/>
      <c r="L36" s="8"/>
      <c r="M36" s="8"/>
      <c r="N36" s="8"/>
    </row>
    <row r="37" spans="1:14" ht="12.75">
      <c r="A37" s="8"/>
      <c r="B37" s="8"/>
      <c r="C37" s="8"/>
      <c r="D37" s="8"/>
      <c r="E37" s="8"/>
      <c r="F37" s="8"/>
      <c r="G37" s="8"/>
      <c r="H37" s="8"/>
      <c r="I37" s="8"/>
      <c r="J37" s="8"/>
      <c r="K37" s="8"/>
      <c r="L37" s="8"/>
      <c r="M37" s="8"/>
      <c r="N37" s="8"/>
    </row>
    <row r="38" spans="1:14" ht="12.75">
      <c r="A38" s="8"/>
      <c r="B38" s="8"/>
      <c r="C38" s="8"/>
      <c r="D38" s="8"/>
      <c r="E38" s="8"/>
      <c r="F38" s="8"/>
      <c r="G38" s="8"/>
      <c r="H38" s="8"/>
      <c r="I38" s="8"/>
      <c r="J38" s="8"/>
      <c r="K38" s="8"/>
      <c r="L38" s="8"/>
      <c r="M38" s="8"/>
      <c r="N38" s="8"/>
    </row>
    <row r="39" spans="1:14" ht="12.75">
      <c r="A39" s="8"/>
      <c r="B39" s="8"/>
      <c r="C39" s="8"/>
      <c r="D39" s="8"/>
      <c r="E39" s="8"/>
      <c r="F39" s="8"/>
      <c r="G39" s="8"/>
      <c r="H39" s="8"/>
      <c r="I39" s="8"/>
      <c r="J39" s="8"/>
      <c r="K39" s="8"/>
      <c r="L39" s="8"/>
      <c r="M39" s="8"/>
      <c r="N39" s="8"/>
    </row>
    <row r="40" spans="1:14" ht="12.75">
      <c r="A40" s="8"/>
      <c r="B40" s="8"/>
      <c r="C40" s="8"/>
      <c r="D40" s="8"/>
      <c r="E40" s="8"/>
      <c r="F40" s="8"/>
      <c r="G40" s="8"/>
      <c r="H40" s="8"/>
      <c r="I40" s="8"/>
      <c r="J40" s="8"/>
      <c r="K40" s="8"/>
      <c r="L40" s="8"/>
      <c r="M40" s="8"/>
      <c r="N40" s="8"/>
    </row>
    <row r="41" spans="1:14" ht="12.75">
      <c r="A41" s="8"/>
      <c r="B41" s="8"/>
      <c r="C41" s="8"/>
      <c r="D41" s="8"/>
      <c r="E41" s="8"/>
      <c r="F41" s="8"/>
      <c r="G41" s="8"/>
      <c r="H41" s="8"/>
      <c r="I41" s="8"/>
      <c r="J41" s="8"/>
      <c r="K41" s="8"/>
      <c r="L41" s="8"/>
      <c r="M41" s="8"/>
      <c r="N41" s="8"/>
    </row>
    <row r="42" spans="1:14" ht="12.75">
      <c r="A42" s="8"/>
      <c r="B42" s="8"/>
      <c r="C42" s="8"/>
      <c r="D42" s="8"/>
      <c r="E42" s="8"/>
      <c r="F42" s="8"/>
      <c r="G42" s="8"/>
      <c r="H42" s="8"/>
      <c r="I42" s="8"/>
      <c r="J42" s="8"/>
      <c r="K42" s="8"/>
      <c r="L42" s="8"/>
      <c r="M42" s="8"/>
      <c r="N42" s="8"/>
    </row>
    <row r="43" spans="1:14" ht="12.75">
      <c r="A43" s="8"/>
      <c r="B43" s="8"/>
      <c r="C43" s="8"/>
      <c r="D43" s="8"/>
      <c r="E43" s="8"/>
      <c r="F43" s="8"/>
      <c r="G43" s="8"/>
      <c r="H43" s="8"/>
      <c r="I43" s="8"/>
      <c r="J43" s="8"/>
      <c r="K43" s="8"/>
      <c r="L43" s="8"/>
      <c r="M43" s="8"/>
      <c r="N43" s="8"/>
    </row>
    <row r="44" spans="1:14" ht="12.75">
      <c r="A44" s="8"/>
      <c r="B44" s="8"/>
      <c r="C44" s="8"/>
      <c r="D44" s="8"/>
      <c r="E44" s="8"/>
      <c r="F44" s="8"/>
      <c r="G44" s="8"/>
      <c r="H44" s="8"/>
      <c r="I44" s="8"/>
      <c r="J44" s="8"/>
      <c r="K44" s="8"/>
      <c r="L44" s="8"/>
      <c r="M44" s="8"/>
      <c r="N44" s="8"/>
    </row>
    <row r="45" spans="1:14" ht="12.75">
      <c r="A45" s="8"/>
      <c r="B45" s="8"/>
      <c r="C45" s="8"/>
      <c r="D45" s="8"/>
      <c r="E45" s="8"/>
      <c r="F45" s="8"/>
      <c r="G45" s="8"/>
      <c r="H45" s="8"/>
      <c r="I45" s="8"/>
      <c r="J45" s="8"/>
      <c r="K45" s="8"/>
      <c r="L45" s="8"/>
      <c r="M45" s="8"/>
      <c r="N45" s="8"/>
    </row>
    <row r="46" spans="1:14" ht="12.75">
      <c r="A46" s="8"/>
      <c r="B46" s="8"/>
      <c r="C46" s="8"/>
      <c r="D46" s="8"/>
      <c r="E46" s="8"/>
      <c r="F46" s="8"/>
      <c r="G46" s="8"/>
      <c r="H46" s="8"/>
      <c r="I46" s="8"/>
      <c r="J46" s="8"/>
      <c r="K46" s="8"/>
      <c r="L46" s="8"/>
      <c r="M46" s="8"/>
      <c r="N46" s="8"/>
    </row>
    <row r="47" spans="1:14" ht="12.75">
      <c r="A47" s="8"/>
      <c r="B47" s="8"/>
      <c r="C47" s="8"/>
      <c r="D47" s="8"/>
      <c r="E47" s="8"/>
      <c r="F47" s="8"/>
      <c r="G47" s="8"/>
      <c r="H47" s="8"/>
      <c r="I47" s="8"/>
      <c r="J47" s="8"/>
      <c r="K47" s="8"/>
      <c r="L47" s="8"/>
      <c r="M47" s="8"/>
      <c r="N47" s="8"/>
    </row>
    <row r="48" spans="1:14" ht="12.75">
      <c r="A48" s="8"/>
      <c r="B48" s="8"/>
      <c r="C48" s="8"/>
      <c r="D48" s="8"/>
      <c r="E48" s="8"/>
      <c r="F48" s="8"/>
      <c r="G48" s="8"/>
      <c r="H48" s="8"/>
      <c r="I48" s="8"/>
      <c r="J48" s="8"/>
      <c r="K48" s="8"/>
      <c r="L48" s="8"/>
      <c r="M48" s="8"/>
      <c r="N48" s="8"/>
    </row>
    <row r="49" spans="1:14" ht="12.75">
      <c r="A49" s="8"/>
      <c r="B49" s="8"/>
      <c r="C49" s="8"/>
      <c r="D49" s="8"/>
      <c r="E49" s="8"/>
      <c r="F49" s="8"/>
      <c r="G49" s="8"/>
      <c r="H49" s="8"/>
      <c r="I49" s="8"/>
      <c r="J49" s="8"/>
      <c r="K49" s="8"/>
      <c r="L49" s="8"/>
      <c r="M49" s="8"/>
      <c r="N49" s="8"/>
    </row>
    <row r="50" spans="1:14" ht="12.75">
      <c r="A50" s="8"/>
      <c r="B50" s="8"/>
      <c r="C50" s="8"/>
      <c r="D50" s="8"/>
      <c r="E50" s="8"/>
      <c r="F50" s="8"/>
      <c r="G50" s="8"/>
      <c r="H50" s="8"/>
      <c r="I50" s="8"/>
      <c r="J50" s="8"/>
      <c r="K50" s="8"/>
      <c r="L50" s="8"/>
      <c r="M50" s="8"/>
      <c r="N50" s="8"/>
    </row>
    <row r="51" spans="1:14" ht="12.75">
      <c r="A51" s="8"/>
      <c r="B51" s="8"/>
      <c r="C51" s="8"/>
      <c r="D51" s="8"/>
      <c r="E51" s="8"/>
      <c r="F51" s="8"/>
      <c r="G51" s="8"/>
      <c r="H51" s="8"/>
      <c r="I51" s="8"/>
      <c r="J51" s="8"/>
      <c r="K51" s="8"/>
      <c r="L51" s="8"/>
      <c r="M51" s="8"/>
      <c r="N51" s="8"/>
    </row>
    <row r="52" spans="1:14" ht="12.75">
      <c r="A52" s="8"/>
      <c r="B52" s="8"/>
      <c r="C52" s="8"/>
      <c r="D52" s="8"/>
      <c r="E52" s="8"/>
      <c r="F52" s="8"/>
      <c r="G52" s="8"/>
      <c r="H52" s="8"/>
      <c r="I52" s="8"/>
      <c r="J52" s="8"/>
      <c r="K52" s="8"/>
      <c r="L52" s="8"/>
      <c r="M52" s="8"/>
      <c r="N52" s="8"/>
    </row>
    <row r="53" spans="1:14" ht="12.75">
      <c r="A53" s="8"/>
      <c r="B53" s="8"/>
      <c r="C53" s="8"/>
      <c r="D53" s="8"/>
      <c r="E53" s="8"/>
      <c r="F53" s="8"/>
      <c r="G53" s="8"/>
      <c r="H53" s="8"/>
      <c r="I53" s="8"/>
      <c r="J53" s="8"/>
      <c r="K53" s="8"/>
      <c r="L53" s="8"/>
      <c r="M53" s="8"/>
      <c r="N53" s="8"/>
    </row>
    <row r="54" spans="1:14" ht="12.75">
      <c r="A54" s="8"/>
      <c r="B54" s="8"/>
      <c r="C54" s="8"/>
      <c r="D54" s="8"/>
      <c r="E54" s="8"/>
      <c r="F54" s="8"/>
      <c r="G54" s="8"/>
      <c r="H54" s="8"/>
      <c r="I54" s="8"/>
      <c r="J54" s="8"/>
      <c r="K54" s="8"/>
      <c r="L54" s="8"/>
      <c r="M54" s="8"/>
      <c r="N54" s="8"/>
    </row>
    <row r="55" spans="1:14" ht="12.75">
      <c r="A55" s="8"/>
      <c r="B55" s="8"/>
      <c r="C55" s="8"/>
      <c r="D55" s="8"/>
      <c r="E55" s="8"/>
      <c r="F55" s="8"/>
      <c r="G55" s="8"/>
      <c r="H55" s="8"/>
      <c r="I55" s="8"/>
      <c r="J55" s="8"/>
      <c r="K55" s="8"/>
      <c r="L55" s="8"/>
      <c r="M55" s="8"/>
      <c r="N55" s="8"/>
    </row>
  </sheetData>
  <sheetProtection password="EB68" sheet="1" objects="1" scenarios="1"/>
  <mergeCells count="12">
    <mergeCell ref="A1:G1"/>
    <mergeCell ref="C4:D4"/>
    <mergeCell ref="C6:D6"/>
    <mergeCell ref="C7:D7"/>
    <mergeCell ref="C8:D8"/>
    <mergeCell ref="C9:D9"/>
    <mergeCell ref="C10:D10"/>
    <mergeCell ref="C12:D12"/>
    <mergeCell ref="A14:B16"/>
    <mergeCell ref="F16:K16"/>
    <mergeCell ref="C16:E16"/>
    <mergeCell ref="C14:D14"/>
  </mergeCells>
  <conditionalFormatting sqref="F4:F14">
    <cfRule type="cellIs" priority="1" dxfId="0" operator="equal" stopIfTrue="1">
      <formula>"JUSTE"</formula>
    </cfRule>
    <cfRule type="cellIs" priority="2" dxfId="1" operator="equal" stopIfTrue="1">
      <formula>"FAUX"</formula>
    </cfRule>
  </conditionalFormatting>
  <conditionalFormatting sqref="A14:B16">
    <cfRule type="cellIs" priority="3" dxfId="2" operator="equal" stopIfTrue="1">
      <formula>"Clique sur F.P.5 ci-dessous pour passer à la feuille suivante."</formula>
    </cfRule>
  </conditionalFormatting>
  <printOptions/>
  <pageMargins left="0.75" right="0.75" top="1" bottom="1" header="0.4921259845" footer="0.492125984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Feuil6">
    <tabColor indexed="55"/>
  </sheetPr>
  <dimension ref="A1:O55"/>
  <sheetViews>
    <sheetView workbookViewId="0" topLeftCell="A1">
      <selection activeCell="A1" sqref="A1:G1"/>
    </sheetView>
  </sheetViews>
  <sheetFormatPr defaultColWidth="11.421875" defaultRowHeight="12.75"/>
  <cols>
    <col min="1" max="2" width="11.421875" style="13" customWidth="1"/>
    <col min="3" max="3" width="14.140625" style="13" customWidth="1"/>
    <col min="4" max="4" width="8.7109375" style="13" customWidth="1"/>
    <col min="5" max="5" width="24.7109375" style="13" customWidth="1"/>
    <col min="6" max="6" width="11.421875" style="13" customWidth="1"/>
    <col min="7" max="7" width="5.7109375" style="13" customWidth="1"/>
    <col min="8" max="16384" width="11.421875" style="13" customWidth="1"/>
  </cols>
  <sheetData>
    <row r="1" spans="1:14" ht="30.75" thickBot="1" thickTop="1">
      <c r="A1" s="45" t="s">
        <v>15</v>
      </c>
      <c r="B1" s="46"/>
      <c r="C1" s="46"/>
      <c r="D1" s="46"/>
      <c r="E1" s="46"/>
      <c r="F1" s="46"/>
      <c r="G1" s="47"/>
      <c r="H1" s="8"/>
      <c r="I1" s="8"/>
      <c r="J1" s="8"/>
      <c r="K1" s="8"/>
      <c r="L1" s="8"/>
      <c r="M1" s="8"/>
      <c r="N1" s="8"/>
    </row>
    <row r="2" spans="1:14" ht="13.5" thickTop="1">
      <c r="A2" s="8"/>
      <c r="B2" s="8"/>
      <c r="C2" s="8"/>
      <c r="D2" s="8"/>
      <c r="E2" s="8"/>
      <c r="F2" s="8"/>
      <c r="G2" s="8"/>
      <c r="H2" s="8"/>
      <c r="I2" s="8"/>
      <c r="J2" s="8"/>
      <c r="K2" s="8"/>
      <c r="L2" s="8"/>
      <c r="M2" s="8"/>
      <c r="N2" s="8"/>
    </row>
    <row r="3" spans="1:14" ht="13.5" thickBot="1">
      <c r="A3" s="8"/>
      <c r="B3" s="8"/>
      <c r="C3" s="8"/>
      <c r="D3" s="8"/>
      <c r="E3" s="8"/>
      <c r="F3" s="8"/>
      <c r="G3" s="8"/>
      <c r="H3" s="8"/>
      <c r="I3" s="8"/>
      <c r="J3" s="8"/>
      <c r="K3" s="8"/>
      <c r="L3" s="8"/>
      <c r="M3" s="8"/>
      <c r="N3" s="8"/>
    </row>
    <row r="4" spans="1:15" ht="31.5" customHeight="1" thickTop="1">
      <c r="A4" s="8"/>
      <c r="B4" s="8"/>
      <c r="C4" s="69" t="s">
        <v>9</v>
      </c>
      <c r="D4" s="70"/>
      <c r="E4" s="17"/>
      <c r="F4" s="24">
        <f>IF(ISBLANK(E4),"",IF(AND(ROUND(E4,2)=ROUND(E6/(1-D5),2),F6="JUSTE"),"JUSTE","FAUX"))</f>
      </c>
      <c r="G4" s="22">
        <f>IF(AND(ROUND(E4,2)=ROUND(E6/(1-D5),2),F6="JUSTE"),1,0)</f>
        <v>0</v>
      </c>
      <c r="H4" s="8"/>
      <c r="I4" s="8"/>
      <c r="J4" s="8"/>
      <c r="K4" s="8"/>
      <c r="L4" s="8"/>
      <c r="M4" s="8"/>
      <c r="N4" s="8"/>
      <c r="O4" s="8"/>
    </row>
    <row r="5" spans="1:15" ht="31.5" customHeight="1">
      <c r="A5" s="8"/>
      <c r="B5" s="8"/>
      <c r="C5" s="14" t="s">
        <v>0</v>
      </c>
      <c r="D5" s="35">
        <v>0.064</v>
      </c>
      <c r="E5" s="11"/>
      <c r="F5" s="24">
        <f>IF(ISBLANK(E5),"",IF(AND(OR(ROUND(E5,2)=ROUND(E6/(1-D5)*D5,2),ROUND(E5,2)=ROUND(E4*D5,2)),F4="JUSTE"),"JUSTE","FAUX"))</f>
      </c>
      <c r="G5" s="22">
        <f>IF(AND(OR(ROUND(E5,2)=ROUND(E6/(1-D5)*D5,2),ROUND(E5,2)=ROUND(E4*D5,2)),F4="JUSTE"),1,0)</f>
        <v>0</v>
      </c>
      <c r="H5" s="8"/>
      <c r="I5" s="8"/>
      <c r="J5" s="8"/>
      <c r="K5" s="8"/>
      <c r="L5" s="8"/>
      <c r="M5" s="8"/>
      <c r="N5" s="8"/>
      <c r="O5" s="8"/>
    </row>
    <row r="6" spans="1:15" ht="31.5" customHeight="1">
      <c r="A6" s="8"/>
      <c r="B6" s="8"/>
      <c r="C6" s="71" t="s">
        <v>11</v>
      </c>
      <c r="D6" s="72"/>
      <c r="E6" s="11"/>
      <c r="F6" s="24">
        <f>IF(ISBLANK(E6),"",IF(AND(ROUND(E6,2)=ROUND(E8-E7,2),F8="JUSTE"),"JUSTE","FAUX"))</f>
      </c>
      <c r="G6" s="22">
        <f>IF(AND(ROUND(E6,2)=ROUND(E8-E7,2),F8="JUSTE"),1,0)</f>
        <v>0</v>
      </c>
      <c r="H6" s="8"/>
      <c r="I6" s="8"/>
      <c r="J6" s="8"/>
      <c r="K6" s="8"/>
      <c r="L6" s="8"/>
      <c r="M6" s="8"/>
      <c r="N6" s="8"/>
      <c r="O6" s="8"/>
    </row>
    <row r="7" spans="1:15" ht="31.5" customHeight="1">
      <c r="A7" s="8"/>
      <c r="B7" s="8"/>
      <c r="C7" s="71" t="s">
        <v>6</v>
      </c>
      <c r="D7" s="72"/>
      <c r="E7" s="37">
        <f>ROUND((E11/D11-E11/D11*E14)*0.23,2)</f>
        <v>361.81</v>
      </c>
      <c r="F7" s="24"/>
      <c r="G7" s="22"/>
      <c r="H7" s="9"/>
      <c r="I7" s="8"/>
      <c r="J7" s="8"/>
      <c r="K7" s="8"/>
      <c r="L7" s="8"/>
      <c r="M7" s="8"/>
      <c r="N7" s="8"/>
      <c r="O7" s="8"/>
    </row>
    <row r="8" spans="1:15" ht="31.5" customHeight="1">
      <c r="A8" s="8"/>
      <c r="B8" s="8"/>
      <c r="C8" s="71" t="s">
        <v>12</v>
      </c>
      <c r="D8" s="72"/>
      <c r="E8" s="11"/>
      <c r="F8" s="24">
        <f>IF(ISBLANK(E8),"",IF(AND(OR(ROUND(E8,2)=ROUND(E10,2)-ROUND(E9,2),ROUND(E8,2)=ROUND(E10*(1-E14),2)),F10="JUSTE"),"JUSTE","FAUX"))</f>
      </c>
      <c r="G8" s="22">
        <f>IF(AND(OR(ROUND(E8,2)=ROUND(E10,2)-ROUND(E9,2),ROUND(E8,2)=ROUND(E10*(1-E14),2)),F10="JUSTE"),1,0)</f>
        <v>0</v>
      </c>
      <c r="H8" s="9"/>
      <c r="I8" s="8"/>
      <c r="J8" s="8"/>
      <c r="K8" s="8"/>
      <c r="L8" s="8"/>
      <c r="M8" s="8"/>
      <c r="N8" s="8"/>
      <c r="O8" s="8"/>
    </row>
    <row r="9" spans="1:15" ht="31.5" customHeight="1">
      <c r="A9" s="8"/>
      <c r="B9" s="8"/>
      <c r="C9" s="73" t="s">
        <v>1</v>
      </c>
      <c r="D9" s="74"/>
      <c r="E9" s="11"/>
      <c r="F9" s="24">
        <f>IF(ISBLANK(E9),"",IF(AND(ROUND(E9,2)=ROUND(E10*E14,2),F10="JUSTE"),"JUSTE","FAUX"))</f>
      </c>
      <c r="G9" s="22">
        <f>IF(AND(ROUND(E9,2)=ROUND(E10*E14,2),F10="JUSTE"),1,0)</f>
        <v>0</v>
      </c>
      <c r="H9" s="8"/>
      <c r="I9" s="8"/>
      <c r="J9" s="8"/>
      <c r="K9" s="8"/>
      <c r="L9" s="8"/>
      <c r="M9" s="8"/>
      <c r="N9" s="8"/>
      <c r="O9" s="8"/>
    </row>
    <row r="10" spans="1:15" ht="31.5" customHeight="1">
      <c r="A10" s="8"/>
      <c r="B10" s="8"/>
      <c r="C10" s="71" t="s">
        <v>2</v>
      </c>
      <c r="D10" s="72"/>
      <c r="E10" s="11"/>
      <c r="F10" s="24">
        <f>IF(ISBLANK(E10),"",IF(ROUND(E10,2)=ROUND(E11/D11,2),"JUSTE","FAUX"))</f>
      </c>
      <c r="G10" s="22">
        <f>IF(ROUND(E10,2)=ROUND(E11/D11,2),1,0)</f>
        <v>0</v>
      </c>
      <c r="H10" s="8"/>
      <c r="I10" s="8"/>
      <c r="J10" s="8"/>
      <c r="K10" s="8"/>
      <c r="L10" s="8"/>
      <c r="M10" s="8"/>
      <c r="N10" s="8"/>
      <c r="O10" s="8"/>
    </row>
    <row r="11" spans="1:15" ht="31.5" customHeight="1">
      <c r="A11" s="8"/>
      <c r="B11" s="8"/>
      <c r="C11" s="15" t="s">
        <v>3</v>
      </c>
      <c r="D11" s="16">
        <v>0.055</v>
      </c>
      <c r="E11" s="37">
        <v>115.36</v>
      </c>
      <c r="F11" s="24"/>
      <c r="G11" s="22"/>
      <c r="H11" s="8"/>
      <c r="I11" s="8"/>
      <c r="J11" s="8"/>
      <c r="K11" s="8"/>
      <c r="L11" s="8"/>
      <c r="M11" s="8"/>
      <c r="N11" s="8"/>
      <c r="O11" s="8"/>
    </row>
    <row r="12" spans="1:15" ht="31.5" customHeight="1" thickBot="1">
      <c r="A12" s="8"/>
      <c r="B12" s="8"/>
      <c r="C12" s="68" t="s">
        <v>4</v>
      </c>
      <c r="D12" s="40"/>
      <c r="E12" s="12"/>
      <c r="F12" s="24">
        <f>IF(ISBLANK(E12),"",IF(AND(E12=E10+E11,F10="JUSTE"),"JUSTE","FAUX"))</f>
      </c>
      <c r="G12" s="22">
        <f>IF(AND(E12=E10+E11,F10="JUSTE"),1,0)</f>
        <v>0</v>
      </c>
      <c r="H12" s="18"/>
      <c r="I12" s="18"/>
      <c r="J12" s="8"/>
      <c r="K12" s="8"/>
      <c r="L12" s="8"/>
      <c r="M12" s="8"/>
      <c r="N12" s="8"/>
      <c r="O12" s="8"/>
    </row>
    <row r="13" spans="1:15" ht="14.25" thickBot="1" thickTop="1">
      <c r="A13" s="8"/>
      <c r="B13" s="8"/>
      <c r="C13" s="8"/>
      <c r="D13" s="8"/>
      <c r="E13" s="8"/>
      <c r="F13" s="24"/>
      <c r="G13" s="22"/>
      <c r="H13" s="8"/>
      <c r="I13" s="8"/>
      <c r="J13" s="8"/>
      <c r="K13" s="8"/>
      <c r="L13" s="8"/>
      <c r="M13" s="8"/>
      <c r="N13" s="8"/>
      <c r="O13" s="8"/>
    </row>
    <row r="14" spans="1:15" ht="14.25" thickBot="1" thickTop="1">
      <c r="A14" s="55">
        <f>IF(ROUND(SUM(G4:G14)*20/7,1)=20,"Clique sur F.P.6 ci-dessous pour passer à la feuille suivante.","")</f>
      </c>
      <c r="B14" s="56"/>
      <c r="C14" s="53" t="s">
        <v>24</v>
      </c>
      <c r="D14" s="54"/>
      <c r="E14" s="39">
        <v>0.25</v>
      </c>
      <c r="F14" s="24"/>
      <c r="G14" s="22"/>
      <c r="H14" s="8"/>
      <c r="I14" s="8"/>
      <c r="J14" s="8"/>
      <c r="K14" s="8"/>
      <c r="L14" s="8"/>
      <c r="M14" s="8"/>
      <c r="N14" s="8"/>
      <c r="O14" s="8"/>
    </row>
    <row r="15" spans="1:14" ht="13.5" thickTop="1">
      <c r="A15" s="56"/>
      <c r="B15" s="56"/>
      <c r="C15" s="8"/>
      <c r="D15" s="8"/>
      <c r="E15" s="8"/>
      <c r="F15" s="8"/>
      <c r="G15" s="8"/>
      <c r="H15" s="8"/>
      <c r="I15" s="8"/>
      <c r="J15" s="8"/>
      <c r="K15" s="8"/>
      <c r="L15" s="8"/>
      <c r="M15" s="8"/>
      <c r="N15" s="8"/>
    </row>
    <row r="16" spans="1:14" ht="45" customHeight="1">
      <c r="A16" s="56"/>
      <c r="B16" s="56"/>
      <c r="C16" s="65" t="str">
        <f>CONCATENATE("Ta note est de ",ROUND(SUM(G4:G14)*20/7,1)," sur 20.")</f>
        <v>Ta note est de 0 sur 20.</v>
      </c>
      <c r="D16" s="65"/>
      <c r="E16" s="65"/>
      <c r="F16" s="75" t="str">
        <f>IF(ROUND(SUM(G4:G14)*20/7,1)&lt;1,"Courage , ce n'est pas si difficile ;-)",IF(ROUND(SUM(G4:G14)*20/7,1)&lt;10,"C'est un bon début :-)",IF(AND(ROUND(SUM(G4:G14)*20/7,1)&gt;=10,ROUND(SUM(G4:G14)*20/7,1)&lt;15),"C'est assez bien. Encore un petit effort.",IF(AND(ROUND(SUM(G4:G14)*20/7,1)&gt;=15,ROUND(SUM(G4:G14)*20/7,1)&lt;20),"Tu y es presque...","Excellent travail, tu peux passer à la feuille N°6"))))</f>
        <v>Courage , ce n'est pas si difficile ;-)</v>
      </c>
      <c r="G16" s="75"/>
      <c r="H16" s="75"/>
      <c r="I16" s="75"/>
      <c r="J16" s="75"/>
      <c r="K16" s="75"/>
      <c r="L16" s="8"/>
      <c r="M16" s="8"/>
      <c r="N16" s="8"/>
    </row>
    <row r="17" spans="1:14" ht="12.75">
      <c r="A17" s="8"/>
      <c r="B17" s="8"/>
      <c r="C17" s="8"/>
      <c r="D17" s="8"/>
      <c r="E17" s="8"/>
      <c r="F17" s="8"/>
      <c r="G17" s="8"/>
      <c r="H17" s="8"/>
      <c r="I17" s="8"/>
      <c r="J17" s="8"/>
      <c r="K17" s="8"/>
      <c r="L17" s="8"/>
      <c r="M17" s="8"/>
      <c r="N17" s="8"/>
    </row>
    <row r="18" spans="1:14" ht="12.75">
      <c r="A18" s="8"/>
      <c r="B18" s="8"/>
      <c r="C18" s="8"/>
      <c r="D18" s="8"/>
      <c r="E18" s="8"/>
      <c r="F18" s="8"/>
      <c r="G18" s="8"/>
      <c r="H18" s="8"/>
      <c r="I18" s="8"/>
      <c r="J18" s="8"/>
      <c r="K18" s="8"/>
      <c r="L18" s="8"/>
      <c r="M18" s="8"/>
      <c r="N18" s="8"/>
    </row>
    <row r="19" spans="1:14" ht="12.75">
      <c r="A19" s="8"/>
      <c r="B19" s="8"/>
      <c r="C19" s="8"/>
      <c r="D19" s="8"/>
      <c r="E19" s="8"/>
      <c r="F19" s="8"/>
      <c r="G19" s="8"/>
      <c r="H19" s="8"/>
      <c r="I19" s="8"/>
      <c r="J19" s="8"/>
      <c r="K19" s="8"/>
      <c r="L19" s="8"/>
      <c r="M19" s="8"/>
      <c r="N19" s="8"/>
    </row>
    <row r="20" spans="1:14" ht="12.75">
      <c r="A20" s="8"/>
      <c r="B20" s="8"/>
      <c r="C20" s="8"/>
      <c r="D20" s="8"/>
      <c r="E20" s="8"/>
      <c r="F20" s="8"/>
      <c r="G20" s="8"/>
      <c r="H20" s="8"/>
      <c r="I20" s="8"/>
      <c r="J20" s="8"/>
      <c r="K20" s="8"/>
      <c r="L20" s="8"/>
      <c r="M20" s="8"/>
      <c r="N20" s="8"/>
    </row>
    <row r="21" spans="1:14" ht="12.75">
      <c r="A21" s="8"/>
      <c r="B21" s="8"/>
      <c r="C21" s="8"/>
      <c r="D21" s="8"/>
      <c r="E21" s="8"/>
      <c r="F21" s="8"/>
      <c r="G21" s="8"/>
      <c r="H21" s="8"/>
      <c r="I21" s="8"/>
      <c r="J21" s="8"/>
      <c r="K21" s="8"/>
      <c r="L21" s="8"/>
      <c r="M21" s="8"/>
      <c r="N21" s="8"/>
    </row>
    <row r="22" spans="1:14" ht="12.75">
      <c r="A22" s="8"/>
      <c r="B22" s="8"/>
      <c r="C22" s="8"/>
      <c r="D22" s="8"/>
      <c r="E22" s="8"/>
      <c r="F22" s="8"/>
      <c r="G22" s="8"/>
      <c r="H22" s="8"/>
      <c r="I22" s="8"/>
      <c r="J22" s="8"/>
      <c r="K22" s="8"/>
      <c r="L22" s="8"/>
      <c r="M22" s="8"/>
      <c r="N22" s="8"/>
    </row>
    <row r="23" spans="1:14" ht="12.75">
      <c r="A23" s="8"/>
      <c r="B23" s="8"/>
      <c r="C23" s="8"/>
      <c r="D23" s="8"/>
      <c r="E23" s="8"/>
      <c r="F23" s="8"/>
      <c r="G23" s="8"/>
      <c r="H23" s="8"/>
      <c r="I23" s="8"/>
      <c r="J23" s="8"/>
      <c r="K23" s="8"/>
      <c r="L23" s="8"/>
      <c r="M23" s="8"/>
      <c r="N23" s="8"/>
    </row>
    <row r="24" spans="1:14" ht="12.75">
      <c r="A24" s="8"/>
      <c r="B24" s="8"/>
      <c r="C24" s="8"/>
      <c r="D24" s="8"/>
      <c r="E24" s="8"/>
      <c r="F24" s="8"/>
      <c r="G24" s="8"/>
      <c r="H24" s="8"/>
      <c r="I24" s="8"/>
      <c r="J24" s="8"/>
      <c r="K24" s="8"/>
      <c r="L24" s="8"/>
      <c r="M24" s="8"/>
      <c r="N24" s="8"/>
    </row>
    <row r="25" spans="1:14" ht="12.75">
      <c r="A25" s="8"/>
      <c r="B25" s="8"/>
      <c r="C25" s="8"/>
      <c r="D25" s="8"/>
      <c r="E25" s="8"/>
      <c r="F25" s="8"/>
      <c r="G25" s="8"/>
      <c r="H25" s="8"/>
      <c r="I25" s="8"/>
      <c r="J25" s="8"/>
      <c r="K25" s="8"/>
      <c r="L25" s="8"/>
      <c r="M25" s="8"/>
      <c r="N25" s="8"/>
    </row>
    <row r="26" spans="1:14" ht="12.75">
      <c r="A26" s="8"/>
      <c r="B26" s="8"/>
      <c r="C26" s="8"/>
      <c r="D26" s="8"/>
      <c r="E26" s="8"/>
      <c r="F26" s="8"/>
      <c r="G26" s="8"/>
      <c r="H26" s="8"/>
      <c r="I26" s="8"/>
      <c r="J26" s="8"/>
      <c r="K26" s="8"/>
      <c r="L26" s="8"/>
      <c r="M26" s="8"/>
      <c r="N26" s="8"/>
    </row>
    <row r="27" spans="1:14" ht="12.75">
      <c r="A27" s="8"/>
      <c r="B27" s="8"/>
      <c r="C27" s="8"/>
      <c r="D27" s="8"/>
      <c r="E27" s="8"/>
      <c r="F27" s="8"/>
      <c r="G27" s="8"/>
      <c r="H27" s="8"/>
      <c r="I27" s="8"/>
      <c r="J27" s="8"/>
      <c r="K27" s="8"/>
      <c r="L27" s="8"/>
      <c r="M27" s="8"/>
      <c r="N27" s="8"/>
    </row>
    <row r="28" spans="1:14" ht="12.75">
      <c r="A28" s="8"/>
      <c r="B28" s="8"/>
      <c r="C28" s="8"/>
      <c r="D28" s="8"/>
      <c r="E28" s="8"/>
      <c r="F28" s="8"/>
      <c r="G28" s="8"/>
      <c r="H28" s="8"/>
      <c r="I28" s="8"/>
      <c r="J28" s="8"/>
      <c r="K28" s="8"/>
      <c r="L28" s="8"/>
      <c r="M28" s="8"/>
      <c r="N28" s="8"/>
    </row>
    <row r="29" spans="1:14" ht="12.75">
      <c r="A29" s="8"/>
      <c r="B29" s="8"/>
      <c r="C29" s="8"/>
      <c r="D29" s="8"/>
      <c r="E29" s="8"/>
      <c r="F29" s="8"/>
      <c r="G29" s="8"/>
      <c r="H29" s="8"/>
      <c r="I29" s="8"/>
      <c r="J29" s="8"/>
      <c r="K29" s="8"/>
      <c r="L29" s="8"/>
      <c r="M29" s="8"/>
      <c r="N29" s="8"/>
    </row>
    <row r="30" spans="1:14" ht="12.75">
      <c r="A30" s="8"/>
      <c r="B30" s="8"/>
      <c r="C30" s="8"/>
      <c r="D30" s="8"/>
      <c r="E30" s="8"/>
      <c r="F30" s="8"/>
      <c r="G30" s="8"/>
      <c r="H30" s="8"/>
      <c r="I30" s="8"/>
      <c r="J30" s="8"/>
      <c r="K30" s="8"/>
      <c r="L30" s="8"/>
      <c r="M30" s="8"/>
      <c r="N30" s="8"/>
    </row>
    <row r="31" spans="1:14" ht="12.75">
      <c r="A31" s="8"/>
      <c r="B31" s="8"/>
      <c r="C31" s="8"/>
      <c r="D31" s="8"/>
      <c r="E31" s="8"/>
      <c r="F31" s="8"/>
      <c r="G31" s="8"/>
      <c r="H31" s="8"/>
      <c r="I31" s="8"/>
      <c r="J31" s="8"/>
      <c r="K31" s="8"/>
      <c r="L31" s="8"/>
      <c r="M31" s="8"/>
      <c r="N31" s="8"/>
    </row>
    <row r="32" spans="1:14" ht="12.75">
      <c r="A32" s="8"/>
      <c r="B32" s="8"/>
      <c r="C32" s="8"/>
      <c r="D32" s="8"/>
      <c r="E32" s="8"/>
      <c r="F32" s="8"/>
      <c r="G32" s="8"/>
      <c r="H32" s="8"/>
      <c r="I32" s="8"/>
      <c r="J32" s="8"/>
      <c r="K32" s="8"/>
      <c r="L32" s="8"/>
      <c r="M32" s="8"/>
      <c r="N32" s="8"/>
    </row>
    <row r="33" spans="1:14" ht="12.75">
      <c r="A33" s="8"/>
      <c r="B33" s="8"/>
      <c r="C33" s="8"/>
      <c r="D33" s="8"/>
      <c r="E33" s="8"/>
      <c r="F33" s="8"/>
      <c r="G33" s="8"/>
      <c r="H33" s="8"/>
      <c r="I33" s="8"/>
      <c r="J33" s="8"/>
      <c r="K33" s="8"/>
      <c r="L33" s="8"/>
      <c r="M33" s="8"/>
      <c r="N33" s="8"/>
    </row>
    <row r="34" spans="1:14" ht="12.75">
      <c r="A34" s="8"/>
      <c r="B34" s="8"/>
      <c r="C34" s="8"/>
      <c r="D34" s="8"/>
      <c r="E34" s="8"/>
      <c r="F34" s="8"/>
      <c r="G34" s="8"/>
      <c r="H34" s="8"/>
      <c r="I34" s="8"/>
      <c r="J34" s="8"/>
      <c r="K34" s="8"/>
      <c r="L34" s="8"/>
      <c r="M34" s="8"/>
      <c r="N34" s="8"/>
    </row>
    <row r="35" spans="1:14" ht="12.75">
      <c r="A35" s="8"/>
      <c r="B35" s="8"/>
      <c r="C35" s="8"/>
      <c r="D35" s="8"/>
      <c r="E35" s="8"/>
      <c r="F35" s="8"/>
      <c r="G35" s="8"/>
      <c r="H35" s="8"/>
      <c r="I35" s="8"/>
      <c r="J35" s="8"/>
      <c r="K35" s="8"/>
      <c r="L35" s="8"/>
      <c r="M35" s="8"/>
      <c r="N35" s="8"/>
    </row>
    <row r="36" spans="1:14" ht="12.75">
      <c r="A36" s="8"/>
      <c r="B36" s="8"/>
      <c r="C36" s="8"/>
      <c r="D36" s="8"/>
      <c r="E36" s="8"/>
      <c r="F36" s="8"/>
      <c r="G36" s="8"/>
      <c r="H36" s="8"/>
      <c r="I36" s="8"/>
      <c r="J36" s="8"/>
      <c r="K36" s="8"/>
      <c r="L36" s="8"/>
      <c r="M36" s="8"/>
      <c r="N36" s="8"/>
    </row>
    <row r="37" spans="1:14" ht="12.75">
      <c r="A37" s="8"/>
      <c r="B37" s="8"/>
      <c r="C37" s="8"/>
      <c r="D37" s="8"/>
      <c r="E37" s="8"/>
      <c r="F37" s="8"/>
      <c r="G37" s="8"/>
      <c r="H37" s="8"/>
      <c r="I37" s="8"/>
      <c r="J37" s="8"/>
      <c r="K37" s="8"/>
      <c r="L37" s="8"/>
      <c r="M37" s="8"/>
      <c r="N37" s="8"/>
    </row>
    <row r="38" spans="1:14" ht="12.75">
      <c r="A38" s="8"/>
      <c r="B38" s="8"/>
      <c r="C38" s="8"/>
      <c r="D38" s="8"/>
      <c r="E38" s="8"/>
      <c r="F38" s="8"/>
      <c r="G38" s="8"/>
      <c r="H38" s="8"/>
      <c r="I38" s="8"/>
      <c r="J38" s="8"/>
      <c r="K38" s="8"/>
      <c r="L38" s="8"/>
      <c r="M38" s="8"/>
      <c r="N38" s="8"/>
    </row>
    <row r="39" spans="1:14" ht="12.75">
      <c r="A39" s="8"/>
      <c r="B39" s="8"/>
      <c r="C39" s="8"/>
      <c r="D39" s="8"/>
      <c r="E39" s="8"/>
      <c r="F39" s="8"/>
      <c r="G39" s="8"/>
      <c r="H39" s="8"/>
      <c r="I39" s="8"/>
      <c r="J39" s="8"/>
      <c r="K39" s="8"/>
      <c r="L39" s="8"/>
      <c r="M39" s="8"/>
      <c r="N39" s="8"/>
    </row>
    <row r="40" spans="1:14" ht="12.75">
      <c r="A40" s="8"/>
      <c r="B40" s="8"/>
      <c r="C40" s="8"/>
      <c r="D40" s="8"/>
      <c r="E40" s="8"/>
      <c r="F40" s="8"/>
      <c r="G40" s="8"/>
      <c r="H40" s="8"/>
      <c r="I40" s="8"/>
      <c r="J40" s="8"/>
      <c r="K40" s="8"/>
      <c r="L40" s="8"/>
      <c r="M40" s="8"/>
      <c r="N40" s="8"/>
    </row>
    <row r="41" spans="1:14" ht="12.75">
      <c r="A41" s="8"/>
      <c r="B41" s="8"/>
      <c r="C41" s="8"/>
      <c r="D41" s="8"/>
      <c r="E41" s="8"/>
      <c r="F41" s="8"/>
      <c r="G41" s="8"/>
      <c r="H41" s="8"/>
      <c r="I41" s="8"/>
      <c r="J41" s="8"/>
      <c r="K41" s="8"/>
      <c r="L41" s="8"/>
      <c r="M41" s="8"/>
      <c r="N41" s="8"/>
    </row>
    <row r="42" spans="1:14" ht="12.75">
      <c r="A42" s="8"/>
      <c r="B42" s="8"/>
      <c r="C42" s="8"/>
      <c r="D42" s="8"/>
      <c r="E42" s="8"/>
      <c r="F42" s="8"/>
      <c r="G42" s="8"/>
      <c r="H42" s="8"/>
      <c r="I42" s="8"/>
      <c r="J42" s="8"/>
      <c r="K42" s="8"/>
      <c r="L42" s="8"/>
      <c r="M42" s="8"/>
      <c r="N42" s="8"/>
    </row>
    <row r="43" spans="1:14" ht="12.75">
      <c r="A43" s="8"/>
      <c r="B43" s="8"/>
      <c r="C43" s="8"/>
      <c r="D43" s="8"/>
      <c r="E43" s="8"/>
      <c r="F43" s="8"/>
      <c r="G43" s="8"/>
      <c r="H43" s="8"/>
      <c r="I43" s="8"/>
      <c r="J43" s="8"/>
      <c r="K43" s="8"/>
      <c r="L43" s="8"/>
      <c r="M43" s="8"/>
      <c r="N43" s="8"/>
    </row>
    <row r="44" spans="1:14" ht="12.75">
      <c r="A44" s="8"/>
      <c r="B44" s="8"/>
      <c r="C44" s="8"/>
      <c r="D44" s="8"/>
      <c r="E44" s="8"/>
      <c r="F44" s="8"/>
      <c r="G44" s="8"/>
      <c r="H44" s="8"/>
      <c r="I44" s="8"/>
      <c r="J44" s="8"/>
      <c r="K44" s="8"/>
      <c r="L44" s="8"/>
      <c r="M44" s="8"/>
      <c r="N44" s="8"/>
    </row>
    <row r="45" spans="1:14" ht="12.75">
      <c r="A45" s="8"/>
      <c r="B45" s="8"/>
      <c r="C45" s="8"/>
      <c r="D45" s="8"/>
      <c r="E45" s="8"/>
      <c r="F45" s="8"/>
      <c r="G45" s="8"/>
      <c r="H45" s="8"/>
      <c r="I45" s="8"/>
      <c r="J45" s="8"/>
      <c r="K45" s="8"/>
      <c r="L45" s="8"/>
      <c r="M45" s="8"/>
      <c r="N45" s="8"/>
    </row>
    <row r="46" spans="1:14" ht="12.75">
      <c r="A46" s="8"/>
      <c r="B46" s="8"/>
      <c r="C46" s="8"/>
      <c r="D46" s="8"/>
      <c r="E46" s="8"/>
      <c r="F46" s="8"/>
      <c r="G46" s="8"/>
      <c r="H46" s="8"/>
      <c r="I46" s="8"/>
      <c r="J46" s="8"/>
      <c r="K46" s="8"/>
      <c r="L46" s="8"/>
      <c r="M46" s="8"/>
      <c r="N46" s="8"/>
    </row>
    <row r="47" spans="1:14" ht="12.75">
      <c r="A47" s="8"/>
      <c r="B47" s="8"/>
      <c r="C47" s="8"/>
      <c r="D47" s="8"/>
      <c r="E47" s="8"/>
      <c r="F47" s="8"/>
      <c r="G47" s="8"/>
      <c r="H47" s="8"/>
      <c r="I47" s="8"/>
      <c r="J47" s="8"/>
      <c r="K47" s="8"/>
      <c r="L47" s="8"/>
      <c r="M47" s="8"/>
      <c r="N47" s="8"/>
    </row>
    <row r="48" spans="1:14" ht="12.75">
      <c r="A48" s="8"/>
      <c r="B48" s="8"/>
      <c r="C48" s="8"/>
      <c r="D48" s="8"/>
      <c r="E48" s="8"/>
      <c r="F48" s="8"/>
      <c r="G48" s="8"/>
      <c r="H48" s="8"/>
      <c r="I48" s="8"/>
      <c r="J48" s="8"/>
      <c r="K48" s="8"/>
      <c r="L48" s="8"/>
      <c r="M48" s="8"/>
      <c r="N48" s="8"/>
    </row>
    <row r="49" spans="1:14" ht="12.75">
      <c r="A49" s="8"/>
      <c r="B49" s="8"/>
      <c r="C49" s="8"/>
      <c r="D49" s="8"/>
      <c r="E49" s="8"/>
      <c r="F49" s="8"/>
      <c r="G49" s="8"/>
      <c r="H49" s="8"/>
      <c r="I49" s="8"/>
      <c r="J49" s="8"/>
      <c r="K49" s="8"/>
      <c r="L49" s="8"/>
      <c r="M49" s="8"/>
      <c r="N49" s="8"/>
    </row>
    <row r="50" spans="1:14" ht="12.75">
      <c r="A50" s="8"/>
      <c r="B50" s="8"/>
      <c r="C50" s="8"/>
      <c r="D50" s="8"/>
      <c r="E50" s="8"/>
      <c r="F50" s="8"/>
      <c r="G50" s="8"/>
      <c r="H50" s="8"/>
      <c r="I50" s="8"/>
      <c r="J50" s="8"/>
      <c r="K50" s="8"/>
      <c r="L50" s="8"/>
      <c r="M50" s="8"/>
      <c r="N50" s="8"/>
    </row>
    <row r="51" spans="1:14" ht="12.75">
      <c r="A51" s="8"/>
      <c r="B51" s="8"/>
      <c r="C51" s="8"/>
      <c r="D51" s="8"/>
      <c r="E51" s="8"/>
      <c r="F51" s="8"/>
      <c r="G51" s="8"/>
      <c r="H51" s="8"/>
      <c r="I51" s="8"/>
      <c r="J51" s="8"/>
      <c r="K51" s="8"/>
      <c r="L51" s="8"/>
      <c r="M51" s="8"/>
      <c r="N51" s="8"/>
    </row>
    <row r="52" spans="1:14" ht="12.75">
      <c r="A52" s="8"/>
      <c r="B52" s="8"/>
      <c r="C52" s="8"/>
      <c r="D52" s="8"/>
      <c r="E52" s="8"/>
      <c r="F52" s="8"/>
      <c r="G52" s="8"/>
      <c r="H52" s="8"/>
      <c r="I52" s="8"/>
      <c r="J52" s="8"/>
      <c r="K52" s="8"/>
      <c r="L52" s="8"/>
      <c r="M52" s="8"/>
      <c r="N52" s="8"/>
    </row>
    <row r="53" spans="1:14" ht="12.75">
      <c r="A53" s="8"/>
      <c r="B53" s="8"/>
      <c r="C53" s="8"/>
      <c r="D53" s="8"/>
      <c r="E53" s="8"/>
      <c r="F53" s="8"/>
      <c r="G53" s="8"/>
      <c r="H53" s="8"/>
      <c r="I53" s="8"/>
      <c r="J53" s="8"/>
      <c r="K53" s="8"/>
      <c r="L53" s="8"/>
      <c r="M53" s="8"/>
      <c r="N53" s="8"/>
    </row>
    <row r="54" spans="1:14" ht="12.75">
      <c r="A54" s="8"/>
      <c r="B54" s="8"/>
      <c r="C54" s="8"/>
      <c r="D54" s="8"/>
      <c r="E54" s="8"/>
      <c r="F54" s="8"/>
      <c r="G54" s="8"/>
      <c r="H54" s="8"/>
      <c r="I54" s="8"/>
      <c r="J54" s="8"/>
      <c r="K54" s="8"/>
      <c r="L54" s="8"/>
      <c r="M54" s="8"/>
      <c r="N54" s="8"/>
    </row>
    <row r="55" spans="1:14" ht="12.75">
      <c r="A55" s="8"/>
      <c r="B55" s="8"/>
      <c r="C55" s="8"/>
      <c r="D55" s="8"/>
      <c r="E55" s="8"/>
      <c r="F55" s="8"/>
      <c r="G55" s="8"/>
      <c r="H55" s="8"/>
      <c r="I55" s="8"/>
      <c r="J55" s="8"/>
      <c r="K55" s="8"/>
      <c r="L55" s="8"/>
      <c r="M55" s="8"/>
      <c r="N55" s="8"/>
    </row>
  </sheetData>
  <sheetProtection password="EB68" sheet="1" objects="1" scenarios="1"/>
  <mergeCells count="12">
    <mergeCell ref="A1:G1"/>
    <mergeCell ref="C4:D4"/>
    <mergeCell ref="C6:D6"/>
    <mergeCell ref="C7:D7"/>
    <mergeCell ref="C8:D8"/>
    <mergeCell ref="C9:D9"/>
    <mergeCell ref="C10:D10"/>
    <mergeCell ref="C12:D12"/>
    <mergeCell ref="A14:B16"/>
    <mergeCell ref="F16:K16"/>
    <mergeCell ref="C14:D14"/>
    <mergeCell ref="C16:E16"/>
  </mergeCells>
  <conditionalFormatting sqref="F4:F14">
    <cfRule type="cellIs" priority="1" dxfId="0" operator="equal" stopIfTrue="1">
      <formula>"JUSTE"</formula>
    </cfRule>
    <cfRule type="cellIs" priority="2" dxfId="1" operator="equal" stopIfTrue="1">
      <formula>"FAUX"</formula>
    </cfRule>
  </conditionalFormatting>
  <conditionalFormatting sqref="A14:B16">
    <cfRule type="cellIs" priority="3" dxfId="2" operator="equal" stopIfTrue="1">
      <formula>"Clique sur F.P.6 ci-dessous pour passer à la feuille suivante."</formula>
    </cfRule>
  </conditionalFormatting>
  <printOptions/>
  <pageMargins left="0.75" right="0.75" top="1" bottom="1" header="0.4921259845" footer="0.4921259845"/>
  <pageSetup horizontalDpi="1200" verticalDpi="12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Feuil7">
    <tabColor indexed="14"/>
  </sheetPr>
  <dimension ref="A1:O55"/>
  <sheetViews>
    <sheetView workbookViewId="0" topLeftCell="A1">
      <selection activeCell="A1" sqref="A1:G1"/>
    </sheetView>
  </sheetViews>
  <sheetFormatPr defaultColWidth="11.421875" defaultRowHeight="12.75"/>
  <cols>
    <col min="1" max="2" width="11.421875" style="13" customWidth="1"/>
    <col min="3" max="3" width="14.140625" style="13" customWidth="1"/>
    <col min="4" max="4" width="8.7109375" style="13" customWidth="1"/>
    <col min="5" max="5" width="24.7109375" style="13" customWidth="1"/>
    <col min="6" max="6" width="11.421875" style="13" customWidth="1"/>
    <col min="7" max="7" width="6.7109375" style="13" customWidth="1"/>
    <col min="8" max="16384" width="11.421875" style="13" customWidth="1"/>
  </cols>
  <sheetData>
    <row r="1" spans="1:14" ht="30.75" thickBot="1" thickTop="1">
      <c r="A1" s="45" t="s">
        <v>21</v>
      </c>
      <c r="B1" s="46"/>
      <c r="C1" s="46"/>
      <c r="D1" s="46"/>
      <c r="E1" s="46"/>
      <c r="F1" s="46"/>
      <c r="G1" s="47"/>
      <c r="H1" s="8"/>
      <c r="I1" s="8"/>
      <c r="J1" s="8"/>
      <c r="K1" s="8"/>
      <c r="L1" s="8"/>
      <c r="M1" s="8"/>
      <c r="N1" s="8"/>
    </row>
    <row r="2" spans="1:14" ht="13.5" thickTop="1">
      <c r="A2" s="8"/>
      <c r="B2" s="8"/>
      <c r="C2" s="8"/>
      <c r="D2" s="8"/>
      <c r="E2" s="8"/>
      <c r="F2" s="8"/>
      <c r="G2" s="8"/>
      <c r="H2" s="8"/>
      <c r="I2" s="8"/>
      <c r="J2" s="8"/>
      <c r="K2" s="8"/>
      <c r="L2" s="8"/>
      <c r="M2" s="8"/>
      <c r="N2" s="8"/>
    </row>
    <row r="3" spans="1:14" ht="13.5" thickBot="1">
      <c r="A3" s="8"/>
      <c r="B3" s="8"/>
      <c r="C3" s="8"/>
      <c r="D3" s="8"/>
      <c r="E3" s="8"/>
      <c r="F3" s="8"/>
      <c r="G3" s="8"/>
      <c r="H3" s="8"/>
      <c r="I3" s="8"/>
      <c r="J3" s="8"/>
      <c r="K3" s="8"/>
      <c r="L3" s="8"/>
      <c r="M3" s="8"/>
      <c r="N3" s="8"/>
    </row>
    <row r="4" spans="1:15" ht="31.5" customHeight="1" thickTop="1">
      <c r="A4" s="8"/>
      <c r="B4" s="8"/>
      <c r="C4" s="69" t="s">
        <v>9</v>
      </c>
      <c r="D4" s="70"/>
      <c r="E4" s="17"/>
      <c r="F4" s="24">
        <f>IF(ISBLANK(E4),"",IF(ROUND(E4,2)=ROUND(E6/(1-D5),2),"JUSTE","FAUX"))</f>
      </c>
      <c r="G4" s="22">
        <f>IF(ROUND(E4,2)=ROUND(E6/(1-D5),2),1,0)</f>
        <v>0</v>
      </c>
      <c r="H4" s="8"/>
      <c r="I4" s="8"/>
      <c r="J4" s="8"/>
      <c r="K4" s="8"/>
      <c r="L4" s="8"/>
      <c r="M4" s="8"/>
      <c r="N4" s="8"/>
      <c r="O4" s="8"/>
    </row>
    <row r="5" spans="1:15" ht="31.5" customHeight="1">
      <c r="A5" s="8"/>
      <c r="B5" s="8"/>
      <c r="C5" s="14" t="s">
        <v>0</v>
      </c>
      <c r="D5" s="35">
        <v>0.022</v>
      </c>
      <c r="E5" s="11"/>
      <c r="F5" s="24">
        <f>IF(ISBLANK(E5),"",IF(AND(ROUND(E5,2)=ROUND(E4-E6,2),F4="JUSTE"),"JUSTE","FAUX"))</f>
      </c>
      <c r="G5" s="22">
        <f>IF(AND(ROUND(E5,2)=ROUND(E4-E6,2),F4="JUSTE"),1,0)</f>
        <v>0</v>
      </c>
      <c r="H5" s="8"/>
      <c r="I5" s="8"/>
      <c r="J5" s="8"/>
      <c r="K5" s="8"/>
      <c r="L5" s="8"/>
      <c r="M5" s="8"/>
      <c r="N5" s="8"/>
      <c r="O5" s="8"/>
    </row>
    <row r="6" spans="1:15" ht="31.5" customHeight="1">
      <c r="A6" s="8"/>
      <c r="B6" s="8"/>
      <c r="C6" s="71" t="s">
        <v>11</v>
      </c>
      <c r="D6" s="72"/>
      <c r="E6" s="37">
        <f>ROUND((E10-E10*E14)*0.73,2)</f>
        <v>525.45</v>
      </c>
      <c r="F6" s="24"/>
      <c r="G6" s="22"/>
      <c r="H6" s="8"/>
      <c r="I6" s="8"/>
      <c r="J6" s="8"/>
      <c r="K6" s="8"/>
      <c r="L6" s="8"/>
      <c r="M6" s="8"/>
      <c r="N6" s="8"/>
      <c r="O6" s="8"/>
    </row>
    <row r="7" spans="1:15" ht="31.5" customHeight="1">
      <c r="A7" s="8"/>
      <c r="B7" s="8"/>
      <c r="C7" s="71" t="s">
        <v>6</v>
      </c>
      <c r="D7" s="72"/>
      <c r="E7" s="11"/>
      <c r="F7" s="24">
        <f>IF(ISBLANK(E7),"",IF(AND(ROUND(E7,2)=ROUND(E8-E6,2),F8="JUSTE"),"JUSTE","FAUX"))</f>
      </c>
      <c r="G7" s="22">
        <f>IF(AND(ROUND(E7,2)=ROUND(E8-E6,2),F8="JUSTE"),1,0)</f>
        <v>0</v>
      </c>
      <c r="H7" s="9"/>
      <c r="I7" s="8"/>
      <c r="J7" s="8"/>
      <c r="K7" s="8"/>
      <c r="L7" s="8"/>
      <c r="M7" s="8"/>
      <c r="N7" s="8"/>
      <c r="O7" s="8"/>
    </row>
    <row r="8" spans="1:15" ht="31.5" customHeight="1">
      <c r="A8" s="8"/>
      <c r="B8" s="8"/>
      <c r="C8" s="71" t="s">
        <v>12</v>
      </c>
      <c r="D8" s="72"/>
      <c r="E8" s="11"/>
      <c r="F8" s="24">
        <f>IF(ISBLANK(E8),"",IF(OR(AND(E8=ROUND(E10-E9,2),F9="JUSTE"),ROUND(E8,2)=ROUND(E10*(1-E14),2)),"JUSTE","FAUX"))</f>
      </c>
      <c r="G8" s="22">
        <f>IF(OR(AND(E8=ROUND(E10-E9,2),F9="JUSTE"),ROUND(E8,2)=ROUND(E10*(1-E14),2)),1,0)</f>
        <v>0</v>
      </c>
      <c r="H8" s="9"/>
      <c r="I8" s="8"/>
      <c r="J8" s="8"/>
      <c r="K8" s="8"/>
      <c r="L8" s="8"/>
      <c r="M8" s="8"/>
      <c r="N8" s="8"/>
      <c r="O8" s="8"/>
    </row>
    <row r="9" spans="1:15" ht="31.5" customHeight="1">
      <c r="A9" s="8"/>
      <c r="B9" s="8"/>
      <c r="C9" s="73" t="s">
        <v>1</v>
      </c>
      <c r="D9" s="74"/>
      <c r="E9" s="11"/>
      <c r="F9" s="24">
        <f>IF(ISBLANK(E9),"",IF(ROUND(E9,2)=ROUND(E10*E14,2),"JUSTE","FAUX"))</f>
      </c>
      <c r="G9" s="22">
        <f>IF(ROUND(E9,2)=ROUND(E10*E14,2),1,0)</f>
        <v>0</v>
      </c>
      <c r="H9" s="8"/>
      <c r="I9" s="8"/>
      <c r="J9" s="8"/>
      <c r="K9" s="8"/>
      <c r="L9" s="8"/>
      <c r="M9" s="8"/>
      <c r="N9" s="8"/>
      <c r="O9" s="8"/>
    </row>
    <row r="10" spans="1:15" ht="31.5" customHeight="1">
      <c r="A10" s="8"/>
      <c r="B10" s="8"/>
      <c r="C10" s="71" t="s">
        <v>2</v>
      </c>
      <c r="D10" s="72"/>
      <c r="E10" s="37">
        <v>959.72</v>
      </c>
      <c r="F10" s="24"/>
      <c r="G10" s="22"/>
      <c r="H10" s="8"/>
      <c r="I10" s="8"/>
      <c r="J10" s="8"/>
      <c r="K10" s="8"/>
      <c r="L10" s="8"/>
      <c r="M10" s="8"/>
      <c r="N10" s="8"/>
      <c r="O10" s="8"/>
    </row>
    <row r="11" spans="1:15" ht="31.5" customHeight="1">
      <c r="A11" s="8"/>
      <c r="B11" s="8"/>
      <c r="C11" s="15" t="s">
        <v>3</v>
      </c>
      <c r="D11" s="16">
        <v>0.196</v>
      </c>
      <c r="E11" s="11"/>
      <c r="F11" s="24">
        <f>IF(ISBLANK(E11),"",IF(AND(ROUND(E11,2)=ROUND(E10*D11,2),E11&lt;&gt;0),"JUSTE","FAUX"))</f>
      </c>
      <c r="G11" s="22">
        <f>IF(AND(ROUND(E11,2)=ROUND(E10*D11,2),E11&lt;&gt;0),1,0)</f>
        <v>0</v>
      </c>
      <c r="H11" s="8"/>
      <c r="I11" s="8"/>
      <c r="J11" s="8"/>
      <c r="K11" s="8"/>
      <c r="L11" s="8"/>
      <c r="M11" s="8"/>
      <c r="N11" s="8"/>
      <c r="O11" s="8"/>
    </row>
    <row r="12" spans="1:15" ht="31.5" customHeight="1" thickBot="1">
      <c r="A12" s="8"/>
      <c r="B12" s="8"/>
      <c r="C12" s="68" t="s">
        <v>4</v>
      </c>
      <c r="D12" s="40"/>
      <c r="E12" s="12"/>
      <c r="F12" s="24">
        <f>IF(ISBLANK(E12),"",IF(OR(ROUND(E12,2)=ROUND(E10+E11,2),ROUND(E12,2)=ROUND(E10*(1+D11),2)),"JUSTE","FAUX"))</f>
      </c>
      <c r="G12" s="22">
        <f>IF(OR(ROUND(E12,2)=ROUND(E10+E11,2),ROUND(E12,2)=ROUND(E10*(1+D11),2)),1,0)</f>
        <v>0</v>
      </c>
      <c r="H12" s="18"/>
      <c r="I12" s="18"/>
      <c r="J12" s="8"/>
      <c r="K12" s="8"/>
      <c r="L12" s="8"/>
      <c r="M12" s="8"/>
      <c r="N12" s="8"/>
      <c r="O12" s="8"/>
    </row>
    <row r="13" spans="1:15" ht="14.25" thickBot="1" thickTop="1">
      <c r="A13" s="8"/>
      <c r="B13" s="8"/>
      <c r="C13" s="8"/>
      <c r="D13" s="8"/>
      <c r="E13" s="8"/>
      <c r="F13" s="24"/>
      <c r="G13" s="22"/>
      <c r="H13" s="8"/>
      <c r="I13" s="8"/>
      <c r="J13" s="8"/>
      <c r="K13" s="8"/>
      <c r="L13" s="8"/>
      <c r="M13" s="8"/>
      <c r="N13" s="8"/>
      <c r="O13" s="8"/>
    </row>
    <row r="14" spans="1:15" ht="14.25" thickBot="1" thickTop="1">
      <c r="A14" s="55"/>
      <c r="B14" s="56"/>
      <c r="C14" s="78" t="s">
        <v>14</v>
      </c>
      <c r="D14" s="54"/>
      <c r="E14" s="39">
        <v>0.25</v>
      </c>
      <c r="F14" s="24"/>
      <c r="G14" s="22"/>
      <c r="H14" s="8"/>
      <c r="I14" s="8"/>
      <c r="J14" s="8"/>
      <c r="K14" s="8"/>
      <c r="L14" s="8"/>
      <c r="M14" s="8"/>
      <c r="N14" s="8"/>
      <c r="O14" s="8"/>
    </row>
    <row r="15" spans="1:14" ht="13.5" thickTop="1">
      <c r="A15" s="56"/>
      <c r="B15" s="56"/>
      <c r="C15" s="8"/>
      <c r="D15" s="8"/>
      <c r="E15" s="8"/>
      <c r="F15" s="8"/>
      <c r="G15" s="8"/>
      <c r="H15" s="8"/>
      <c r="I15" s="8"/>
      <c r="J15" s="8"/>
      <c r="K15" s="8"/>
      <c r="L15" s="8"/>
      <c r="M15" s="8"/>
      <c r="N15" s="8"/>
    </row>
    <row r="16" spans="1:14" ht="45" customHeight="1">
      <c r="A16" s="56"/>
      <c r="B16" s="56"/>
      <c r="C16" s="65" t="str">
        <f>CONCATENATE("Ta note est de ",ROUND(SUM(G4:G14)*20/7,1)," sur 20.")</f>
        <v>Ta note est de 0 sur 20.</v>
      </c>
      <c r="D16" s="65"/>
      <c r="E16" s="65"/>
      <c r="F16" s="76" t="str">
        <f>IF(ROUND(SUM(G4:G14)*20/7,1)&lt;1,"Courage , ce n'est pas si difficile ;-)",IF(ROUND(SUM(G4:G14)*20/7,1)&lt;10,"C'est un bon début :-)",IF(AND(ROUND(SUM(G4:G14)*20/7,1)&gt;=10,ROUND(SUM(G4:G14)*20/7,1)&lt;15),"C'est assez bien. Encore un petit effort.",IF(AND(ROUND(SUM(G4:G14)*20/7,1)&gt;=15,ROUND(SUM(G4:G14)*20/7,1)&lt;20),"Tu y es presque...","Excellent travail, tu viens de terminer la série. Appels ton gentil professeur :-)"))))</f>
        <v>Courage , ce n'est pas si difficile ;-)</v>
      </c>
      <c r="G16" s="77"/>
      <c r="H16" s="77"/>
      <c r="I16" s="77"/>
      <c r="J16" s="77"/>
      <c r="K16" s="77"/>
      <c r="L16" s="8"/>
      <c r="M16" s="8"/>
      <c r="N16" s="8"/>
    </row>
    <row r="17" spans="1:14" ht="12.75">
      <c r="A17" s="8"/>
      <c r="B17" s="8"/>
      <c r="C17" s="8"/>
      <c r="D17" s="8"/>
      <c r="E17" s="8"/>
      <c r="F17" s="8"/>
      <c r="G17" s="8"/>
      <c r="H17" s="8"/>
      <c r="I17" s="8"/>
      <c r="J17" s="8"/>
      <c r="K17" s="8"/>
      <c r="L17" s="8"/>
      <c r="M17" s="8"/>
      <c r="N17" s="8"/>
    </row>
    <row r="18" spans="1:14" ht="12.75">
      <c r="A18" s="8"/>
      <c r="B18" s="8"/>
      <c r="C18" s="8"/>
      <c r="D18" s="8"/>
      <c r="E18" s="8"/>
      <c r="F18" s="8"/>
      <c r="G18" s="8"/>
      <c r="H18" s="8"/>
      <c r="I18" s="8"/>
      <c r="J18" s="8"/>
      <c r="K18" s="8"/>
      <c r="L18" s="8"/>
      <c r="M18" s="8"/>
      <c r="N18" s="8"/>
    </row>
    <row r="19" spans="1:14" ht="12.75">
      <c r="A19" s="8"/>
      <c r="B19" s="8"/>
      <c r="C19" s="8"/>
      <c r="D19" s="8"/>
      <c r="E19" s="8"/>
      <c r="F19" s="8"/>
      <c r="G19" s="8"/>
      <c r="H19" s="8"/>
      <c r="I19" s="8"/>
      <c r="J19" s="8"/>
      <c r="K19" s="8"/>
      <c r="L19" s="8"/>
      <c r="M19" s="8"/>
      <c r="N19" s="8"/>
    </row>
    <row r="20" spans="1:14" ht="12.75">
      <c r="A20" s="8"/>
      <c r="B20" s="8"/>
      <c r="C20" s="8"/>
      <c r="D20" s="8"/>
      <c r="E20" s="8"/>
      <c r="F20" s="8"/>
      <c r="G20" s="8"/>
      <c r="H20" s="8"/>
      <c r="I20" s="8"/>
      <c r="J20" s="8"/>
      <c r="K20" s="8"/>
      <c r="L20" s="8"/>
      <c r="M20" s="8"/>
      <c r="N20" s="8"/>
    </row>
    <row r="21" spans="1:14" ht="12.75">
      <c r="A21" s="8"/>
      <c r="B21" s="8"/>
      <c r="C21" s="8"/>
      <c r="D21" s="8"/>
      <c r="E21" s="8"/>
      <c r="F21" s="8"/>
      <c r="G21" s="8"/>
      <c r="H21" s="8"/>
      <c r="I21" s="8"/>
      <c r="J21" s="8"/>
      <c r="K21" s="8"/>
      <c r="L21" s="8"/>
      <c r="M21" s="8"/>
      <c r="N21" s="8"/>
    </row>
    <row r="22" spans="1:14" ht="12.75">
      <c r="A22" s="8"/>
      <c r="B22" s="8"/>
      <c r="C22" s="8"/>
      <c r="D22" s="8"/>
      <c r="E22" s="8"/>
      <c r="F22" s="8"/>
      <c r="G22" s="8"/>
      <c r="H22" s="8"/>
      <c r="I22" s="8"/>
      <c r="J22" s="8"/>
      <c r="K22" s="8"/>
      <c r="L22" s="8"/>
      <c r="M22" s="8"/>
      <c r="N22" s="8"/>
    </row>
    <row r="23" spans="1:14" ht="12.75">
      <c r="A23" s="8"/>
      <c r="B23" s="8"/>
      <c r="C23" s="8"/>
      <c r="D23" s="8"/>
      <c r="E23" s="8"/>
      <c r="F23" s="8"/>
      <c r="G23" s="8"/>
      <c r="H23" s="8"/>
      <c r="I23" s="8"/>
      <c r="J23" s="8"/>
      <c r="K23" s="8"/>
      <c r="L23" s="8"/>
      <c r="M23" s="8"/>
      <c r="N23" s="8"/>
    </row>
    <row r="24" spans="1:14" ht="12.75">
      <c r="A24" s="8"/>
      <c r="B24" s="8"/>
      <c r="C24" s="8"/>
      <c r="D24" s="8"/>
      <c r="E24" s="8"/>
      <c r="F24" s="8"/>
      <c r="G24" s="8"/>
      <c r="H24" s="8"/>
      <c r="I24" s="8"/>
      <c r="J24" s="8"/>
      <c r="K24" s="8"/>
      <c r="L24" s="8"/>
      <c r="M24" s="8"/>
      <c r="N24" s="8"/>
    </row>
    <row r="25" spans="1:14" ht="12.75">
      <c r="A25" s="8"/>
      <c r="B25" s="8"/>
      <c r="C25" s="8"/>
      <c r="D25" s="8"/>
      <c r="E25" s="8"/>
      <c r="F25" s="8"/>
      <c r="G25" s="8"/>
      <c r="H25" s="8"/>
      <c r="I25" s="8"/>
      <c r="J25" s="8"/>
      <c r="K25" s="8"/>
      <c r="L25" s="8"/>
      <c r="M25" s="8"/>
      <c r="N25" s="8"/>
    </row>
    <row r="26" spans="1:14" ht="12.75">
      <c r="A26" s="8"/>
      <c r="B26" s="8"/>
      <c r="C26" s="8"/>
      <c r="D26" s="8"/>
      <c r="E26" s="8"/>
      <c r="F26" s="8"/>
      <c r="G26" s="8"/>
      <c r="H26" s="8"/>
      <c r="I26" s="8"/>
      <c r="J26" s="8"/>
      <c r="K26" s="8"/>
      <c r="L26" s="8"/>
      <c r="M26" s="8"/>
      <c r="N26" s="8"/>
    </row>
    <row r="27" spans="1:14" ht="12.75">
      <c r="A27" s="8"/>
      <c r="B27" s="8"/>
      <c r="C27" s="8"/>
      <c r="D27" s="8"/>
      <c r="E27" s="8"/>
      <c r="F27" s="8"/>
      <c r="G27" s="8"/>
      <c r="H27" s="8"/>
      <c r="I27" s="8"/>
      <c r="J27" s="8"/>
      <c r="K27" s="8"/>
      <c r="L27" s="8"/>
      <c r="M27" s="8"/>
      <c r="N27" s="8"/>
    </row>
    <row r="28" spans="1:14" ht="12.75">
      <c r="A28" s="8"/>
      <c r="B28" s="8"/>
      <c r="C28" s="8"/>
      <c r="D28" s="8"/>
      <c r="E28" s="8"/>
      <c r="F28" s="8"/>
      <c r="G28" s="8"/>
      <c r="H28" s="8"/>
      <c r="I28" s="8"/>
      <c r="J28" s="8"/>
      <c r="K28" s="8"/>
      <c r="L28" s="8"/>
      <c r="M28" s="8"/>
      <c r="N28" s="8"/>
    </row>
    <row r="29" spans="1:14" ht="12.75">
      <c r="A29" s="8"/>
      <c r="B29" s="8"/>
      <c r="C29" s="8"/>
      <c r="D29" s="8"/>
      <c r="E29" s="8"/>
      <c r="F29" s="8"/>
      <c r="G29" s="8"/>
      <c r="H29" s="8"/>
      <c r="I29" s="8"/>
      <c r="J29" s="8"/>
      <c r="K29" s="8"/>
      <c r="L29" s="8"/>
      <c r="M29" s="8"/>
      <c r="N29" s="8"/>
    </row>
    <row r="30" spans="1:14" ht="12.75">
      <c r="A30" s="8"/>
      <c r="B30" s="8"/>
      <c r="C30" s="8"/>
      <c r="D30" s="8"/>
      <c r="E30" s="8"/>
      <c r="F30" s="8"/>
      <c r="G30" s="8"/>
      <c r="H30" s="8"/>
      <c r="I30" s="8"/>
      <c r="J30" s="8"/>
      <c r="K30" s="8"/>
      <c r="L30" s="8"/>
      <c r="M30" s="8"/>
      <c r="N30" s="8"/>
    </row>
    <row r="31" spans="1:14" ht="12.75">
      <c r="A31" s="8"/>
      <c r="B31" s="8"/>
      <c r="C31" s="8"/>
      <c r="D31" s="8"/>
      <c r="E31" s="8"/>
      <c r="F31" s="8"/>
      <c r="G31" s="8"/>
      <c r="H31" s="8"/>
      <c r="I31" s="8"/>
      <c r="J31" s="8"/>
      <c r="K31" s="8"/>
      <c r="L31" s="8"/>
      <c r="M31" s="8"/>
      <c r="N31" s="8"/>
    </row>
    <row r="32" spans="1:14" ht="12.75">
      <c r="A32" s="8"/>
      <c r="B32" s="8"/>
      <c r="C32" s="8"/>
      <c r="D32" s="8"/>
      <c r="E32" s="8"/>
      <c r="F32" s="8"/>
      <c r="G32" s="8"/>
      <c r="H32" s="8"/>
      <c r="I32" s="8"/>
      <c r="J32" s="8"/>
      <c r="K32" s="8"/>
      <c r="L32" s="8"/>
      <c r="M32" s="8"/>
      <c r="N32" s="8"/>
    </row>
    <row r="33" spans="1:14" ht="12.75">
      <c r="A33" s="8"/>
      <c r="B33" s="8"/>
      <c r="C33" s="8"/>
      <c r="D33" s="8"/>
      <c r="E33" s="8"/>
      <c r="F33" s="8"/>
      <c r="G33" s="8"/>
      <c r="H33" s="8"/>
      <c r="I33" s="8"/>
      <c r="J33" s="8"/>
      <c r="K33" s="8"/>
      <c r="L33" s="8"/>
      <c r="M33" s="8"/>
      <c r="N33" s="8"/>
    </row>
    <row r="34" spans="1:14" ht="12.75">
      <c r="A34" s="8"/>
      <c r="B34" s="8"/>
      <c r="C34" s="8"/>
      <c r="D34" s="8"/>
      <c r="E34" s="8"/>
      <c r="F34" s="8"/>
      <c r="G34" s="8"/>
      <c r="H34" s="8"/>
      <c r="I34" s="8"/>
      <c r="J34" s="8"/>
      <c r="K34" s="8"/>
      <c r="L34" s="8"/>
      <c r="M34" s="8"/>
      <c r="N34" s="8"/>
    </row>
    <row r="35" spans="1:14" ht="12.75">
      <c r="A35" s="8"/>
      <c r="B35" s="8"/>
      <c r="C35" s="8"/>
      <c r="D35" s="8"/>
      <c r="E35" s="8"/>
      <c r="F35" s="8"/>
      <c r="G35" s="8"/>
      <c r="H35" s="8"/>
      <c r="I35" s="8"/>
      <c r="J35" s="8"/>
      <c r="K35" s="8"/>
      <c r="L35" s="8"/>
      <c r="M35" s="8"/>
      <c r="N35" s="8"/>
    </row>
    <row r="36" spans="1:14" ht="12.75">
      <c r="A36" s="8"/>
      <c r="B36" s="8"/>
      <c r="C36" s="8"/>
      <c r="D36" s="8"/>
      <c r="E36" s="8"/>
      <c r="F36" s="8"/>
      <c r="G36" s="8"/>
      <c r="H36" s="8"/>
      <c r="I36" s="8"/>
      <c r="J36" s="8"/>
      <c r="K36" s="8"/>
      <c r="L36" s="8"/>
      <c r="M36" s="8"/>
      <c r="N36" s="8"/>
    </row>
    <row r="37" spans="1:14" ht="12.75">
      <c r="A37" s="8"/>
      <c r="B37" s="8"/>
      <c r="C37" s="8"/>
      <c r="D37" s="8"/>
      <c r="E37" s="8"/>
      <c r="F37" s="8"/>
      <c r="G37" s="8"/>
      <c r="H37" s="8"/>
      <c r="I37" s="8"/>
      <c r="J37" s="8"/>
      <c r="K37" s="8"/>
      <c r="L37" s="8"/>
      <c r="M37" s="8"/>
      <c r="N37" s="8"/>
    </row>
    <row r="38" spans="1:14" ht="12.75">
      <c r="A38" s="8"/>
      <c r="B38" s="8"/>
      <c r="C38" s="8"/>
      <c r="D38" s="8"/>
      <c r="E38" s="8"/>
      <c r="F38" s="8"/>
      <c r="G38" s="8"/>
      <c r="H38" s="8"/>
      <c r="I38" s="8"/>
      <c r="J38" s="8"/>
      <c r="K38" s="8"/>
      <c r="L38" s="8"/>
      <c r="M38" s="8"/>
      <c r="N38" s="8"/>
    </row>
    <row r="39" spans="1:14" ht="12.75">
      <c r="A39" s="8"/>
      <c r="B39" s="8"/>
      <c r="C39" s="8"/>
      <c r="D39" s="8"/>
      <c r="E39" s="8"/>
      <c r="F39" s="8"/>
      <c r="G39" s="8"/>
      <c r="H39" s="8"/>
      <c r="I39" s="8"/>
      <c r="J39" s="8"/>
      <c r="K39" s="8"/>
      <c r="L39" s="8"/>
      <c r="M39" s="8"/>
      <c r="N39" s="8"/>
    </row>
    <row r="40" spans="1:14" ht="12.75">
      <c r="A40" s="8"/>
      <c r="B40" s="8"/>
      <c r="C40" s="8"/>
      <c r="D40" s="8"/>
      <c r="E40" s="8"/>
      <c r="F40" s="8"/>
      <c r="G40" s="8"/>
      <c r="H40" s="8"/>
      <c r="I40" s="8"/>
      <c r="J40" s="8"/>
      <c r="K40" s="8"/>
      <c r="L40" s="8"/>
      <c r="M40" s="8"/>
      <c r="N40" s="8"/>
    </row>
    <row r="41" spans="1:14" ht="12.75">
      <c r="A41" s="8"/>
      <c r="B41" s="8"/>
      <c r="C41" s="8"/>
      <c r="D41" s="8"/>
      <c r="E41" s="8"/>
      <c r="F41" s="8"/>
      <c r="G41" s="8"/>
      <c r="H41" s="8"/>
      <c r="I41" s="8"/>
      <c r="J41" s="8"/>
      <c r="K41" s="8"/>
      <c r="L41" s="8"/>
      <c r="M41" s="8"/>
      <c r="N41" s="8"/>
    </row>
    <row r="42" spans="1:14" ht="12.75">
      <c r="A42" s="8"/>
      <c r="B42" s="8"/>
      <c r="C42" s="8"/>
      <c r="D42" s="8"/>
      <c r="E42" s="8"/>
      <c r="F42" s="8"/>
      <c r="G42" s="8"/>
      <c r="H42" s="8"/>
      <c r="I42" s="8"/>
      <c r="J42" s="8"/>
      <c r="K42" s="8"/>
      <c r="L42" s="8"/>
      <c r="M42" s="8"/>
      <c r="N42" s="8"/>
    </row>
    <row r="43" spans="1:14" ht="12.75">
      <c r="A43" s="8"/>
      <c r="B43" s="8"/>
      <c r="C43" s="8"/>
      <c r="D43" s="8"/>
      <c r="E43" s="8"/>
      <c r="F43" s="8"/>
      <c r="G43" s="8"/>
      <c r="H43" s="8"/>
      <c r="I43" s="8"/>
      <c r="J43" s="8"/>
      <c r="K43" s="8"/>
      <c r="L43" s="8"/>
      <c r="M43" s="8"/>
      <c r="N43" s="8"/>
    </row>
    <row r="44" spans="1:14" ht="12.75">
      <c r="A44" s="8"/>
      <c r="B44" s="8"/>
      <c r="C44" s="8"/>
      <c r="D44" s="8"/>
      <c r="E44" s="8"/>
      <c r="F44" s="8"/>
      <c r="G44" s="8"/>
      <c r="H44" s="8"/>
      <c r="I44" s="8"/>
      <c r="J44" s="8"/>
      <c r="K44" s="8"/>
      <c r="L44" s="8"/>
      <c r="M44" s="8"/>
      <c r="N44" s="8"/>
    </row>
    <row r="45" spans="1:14" ht="12.75">
      <c r="A45" s="8"/>
      <c r="B45" s="8"/>
      <c r="C45" s="8"/>
      <c r="D45" s="8"/>
      <c r="E45" s="8"/>
      <c r="F45" s="8"/>
      <c r="G45" s="8"/>
      <c r="H45" s="8"/>
      <c r="I45" s="8"/>
      <c r="J45" s="8"/>
      <c r="K45" s="8"/>
      <c r="L45" s="8"/>
      <c r="M45" s="8"/>
      <c r="N45" s="8"/>
    </row>
    <row r="46" spans="1:14" ht="12.75">
      <c r="A46" s="8"/>
      <c r="B46" s="8"/>
      <c r="C46" s="8"/>
      <c r="D46" s="8"/>
      <c r="E46" s="8"/>
      <c r="F46" s="8"/>
      <c r="G46" s="8"/>
      <c r="H46" s="8"/>
      <c r="I46" s="8"/>
      <c r="J46" s="8"/>
      <c r="K46" s="8"/>
      <c r="L46" s="8"/>
      <c r="M46" s="8"/>
      <c r="N46" s="8"/>
    </row>
    <row r="47" spans="1:14" ht="12.75">
      <c r="A47" s="8"/>
      <c r="B47" s="8"/>
      <c r="C47" s="8"/>
      <c r="D47" s="8"/>
      <c r="E47" s="8"/>
      <c r="F47" s="8"/>
      <c r="G47" s="8"/>
      <c r="H47" s="8"/>
      <c r="I47" s="8"/>
      <c r="J47" s="8"/>
      <c r="K47" s="8"/>
      <c r="L47" s="8"/>
      <c r="M47" s="8"/>
      <c r="N47" s="8"/>
    </row>
    <row r="48" spans="1:14" ht="12.75">
      <c r="A48" s="8"/>
      <c r="B48" s="8"/>
      <c r="C48" s="8"/>
      <c r="D48" s="8"/>
      <c r="E48" s="8"/>
      <c r="F48" s="8"/>
      <c r="G48" s="8"/>
      <c r="H48" s="8"/>
      <c r="I48" s="8"/>
      <c r="J48" s="8"/>
      <c r="K48" s="8"/>
      <c r="L48" s="8"/>
      <c r="M48" s="8"/>
      <c r="N48" s="8"/>
    </row>
    <row r="49" spans="1:14" ht="12.75">
      <c r="A49" s="8"/>
      <c r="B49" s="8"/>
      <c r="C49" s="8"/>
      <c r="D49" s="8"/>
      <c r="E49" s="8"/>
      <c r="F49" s="8"/>
      <c r="G49" s="8"/>
      <c r="H49" s="8"/>
      <c r="I49" s="8"/>
      <c r="J49" s="8"/>
      <c r="K49" s="8"/>
      <c r="L49" s="8"/>
      <c r="M49" s="8"/>
      <c r="N49" s="8"/>
    </row>
    <row r="50" spans="1:14" ht="12.75">
      <c r="A50" s="8"/>
      <c r="B50" s="8"/>
      <c r="C50" s="8"/>
      <c r="D50" s="8"/>
      <c r="E50" s="8"/>
      <c r="F50" s="8"/>
      <c r="G50" s="8"/>
      <c r="H50" s="8"/>
      <c r="I50" s="8"/>
      <c r="J50" s="8"/>
      <c r="K50" s="8"/>
      <c r="L50" s="8"/>
      <c r="M50" s="8"/>
      <c r="N50" s="8"/>
    </row>
    <row r="51" spans="1:14" ht="12.75">
      <c r="A51" s="8"/>
      <c r="B51" s="8"/>
      <c r="C51" s="8"/>
      <c r="D51" s="8"/>
      <c r="E51" s="8"/>
      <c r="F51" s="8"/>
      <c r="G51" s="8"/>
      <c r="H51" s="8"/>
      <c r="I51" s="8"/>
      <c r="J51" s="8"/>
      <c r="K51" s="8"/>
      <c r="L51" s="8"/>
      <c r="M51" s="8"/>
      <c r="N51" s="8"/>
    </row>
    <row r="52" spans="1:14" ht="12.75">
      <c r="A52" s="8"/>
      <c r="B52" s="8"/>
      <c r="C52" s="8"/>
      <c r="D52" s="8"/>
      <c r="E52" s="8"/>
      <c r="F52" s="8"/>
      <c r="G52" s="8"/>
      <c r="H52" s="8"/>
      <c r="I52" s="8"/>
      <c r="J52" s="8"/>
      <c r="K52" s="8"/>
      <c r="L52" s="8"/>
      <c r="M52" s="8"/>
      <c r="N52" s="8"/>
    </row>
    <row r="53" spans="1:14" ht="12.75">
      <c r="A53" s="8"/>
      <c r="B53" s="8"/>
      <c r="C53" s="8"/>
      <c r="D53" s="8"/>
      <c r="E53" s="8"/>
      <c r="F53" s="8"/>
      <c r="G53" s="8"/>
      <c r="H53" s="8"/>
      <c r="I53" s="8"/>
      <c r="J53" s="8"/>
      <c r="K53" s="8"/>
      <c r="L53" s="8"/>
      <c r="M53" s="8"/>
      <c r="N53" s="8"/>
    </row>
    <row r="54" spans="1:14" ht="12.75">
      <c r="A54" s="8"/>
      <c r="B54" s="8"/>
      <c r="C54" s="8"/>
      <c r="D54" s="8"/>
      <c r="E54" s="8"/>
      <c r="F54" s="8"/>
      <c r="G54" s="8"/>
      <c r="H54" s="8"/>
      <c r="I54" s="8"/>
      <c r="J54" s="8"/>
      <c r="K54" s="8"/>
      <c r="L54" s="8"/>
      <c r="M54" s="8"/>
      <c r="N54" s="8"/>
    </row>
    <row r="55" spans="1:14" ht="12.75">
      <c r="A55" s="8"/>
      <c r="B55" s="8"/>
      <c r="C55" s="8"/>
      <c r="D55" s="8"/>
      <c r="E55" s="8"/>
      <c r="F55" s="8"/>
      <c r="G55" s="8"/>
      <c r="H55" s="8"/>
      <c r="I55" s="8"/>
      <c r="J55" s="8"/>
      <c r="K55" s="8"/>
      <c r="L55" s="8"/>
      <c r="M55" s="8"/>
      <c r="N55" s="8"/>
    </row>
  </sheetData>
  <sheetProtection password="EB68" sheet="1" objects="1" scenarios="1"/>
  <mergeCells count="12">
    <mergeCell ref="C14:D14"/>
    <mergeCell ref="C16:E16"/>
    <mergeCell ref="A14:B16"/>
    <mergeCell ref="C8:D8"/>
    <mergeCell ref="A1:G1"/>
    <mergeCell ref="C4:D4"/>
    <mergeCell ref="C6:D6"/>
    <mergeCell ref="C7:D7"/>
    <mergeCell ref="C9:D9"/>
    <mergeCell ref="C10:D10"/>
    <mergeCell ref="C12:D12"/>
    <mergeCell ref="F16:K16"/>
  </mergeCells>
  <conditionalFormatting sqref="F4:F14">
    <cfRule type="cellIs" priority="1" dxfId="0" operator="equal" stopIfTrue="1">
      <formula>"JUSTE"</formula>
    </cfRule>
    <cfRule type="cellIs" priority="2" dxfId="4" operator="equal" stopIfTrue="1">
      <formula>"FAUX"</formula>
    </cfRule>
  </conditionalFormatting>
  <conditionalFormatting sqref="A14:B16">
    <cfRule type="cellIs" priority="3" dxfId="2" operator="equal" stopIfTrue="1">
      <formula>"Clique sur F.P.6 ci-dessous pour passer à la feuille suivante."</formula>
    </cfRule>
  </conditionalFormatting>
  <printOptions/>
  <pageMargins left="0.75" right="0.75" top="1" bottom="1" header="0.4921259845" footer="0.492125984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MARIOT Pierre</dc:creator>
  <cp:keywords/>
  <dc:description/>
  <cp:lastModifiedBy>Pontarcher</cp:lastModifiedBy>
  <cp:lastPrinted>2005-01-09T16:56:50Z</cp:lastPrinted>
  <dcterms:created xsi:type="dcterms:W3CDTF">2004-11-03T13:09:04Z</dcterms:created>
  <dcterms:modified xsi:type="dcterms:W3CDTF">2006-03-24T11:58:09Z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